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/>
  <workbookProtection workbookPassword="C4BC" lockStructure="1"/>
  <bookViews>
    <workbookView xWindow="-15" yWindow="-15" windowWidth="9690" windowHeight="6195" tabRatio="818" activeTab="1"/>
  </bookViews>
  <sheets>
    <sheet name="Start" sheetId="27" r:id="rId1"/>
    <sheet name="FFA" sheetId="4" r:id="rId2"/>
    <sheet name="Class 1" sheetId="20" state="hidden" r:id="rId3"/>
    <sheet name="Class 2" sheetId="21" state="hidden" r:id="rId4"/>
    <sheet name="Class 3" sheetId="22" state="hidden" r:id="rId5"/>
    <sheet name="Class 4" sheetId="12" state="hidden" r:id="rId6"/>
    <sheet name="Class 5" sheetId="23" state="hidden" r:id="rId7"/>
    <sheet name="Class 6" sheetId="24" state="hidden" r:id="rId8"/>
    <sheet name="Class 7" sheetId="26" state="hidden" r:id="rId9"/>
    <sheet name="Class 8" sheetId="25" state="hidden" r:id="rId10"/>
    <sheet name="Finish" sheetId="28" r:id="rId11"/>
    <sheet name="c" sheetId="16" state="hidden" r:id="rId12"/>
    <sheet name="d" sheetId="3" state="hidden" r:id="rId13"/>
  </sheets>
  <definedNames>
    <definedName name="_xlnm.Print_Area" localSheetId="11">'c'!$A$5:$X$44</definedName>
    <definedName name="_xlnm.Print_Area" localSheetId="12">d!$A$2:$Q$55</definedName>
    <definedName name="_xlnm.Print_Area" localSheetId="1">FFA!$A$8:$AW$47</definedName>
    <definedName name="_xlnm.Print_Titles" localSheetId="11">'c'!$3:$4</definedName>
    <definedName name="_xlnm.Print_Titles" localSheetId="1">FFA!$1:$7</definedName>
  </definedNames>
  <calcPr calcId="145621"/>
</workbook>
</file>

<file path=xl/calcChain.xml><?xml version="1.0" encoding="utf-8"?>
<calcChain xmlns="http://schemas.openxmlformats.org/spreadsheetml/2006/main">
  <c r="A1" i="3" l="1"/>
  <c r="E1" i="3"/>
  <c r="I1" i="3"/>
  <c r="M1" i="3"/>
  <c r="A29" i="3"/>
  <c r="E29" i="3"/>
  <c r="I29" i="3"/>
  <c r="M29" i="3"/>
  <c r="O32" i="3" s="1"/>
  <c r="O34" i="3"/>
  <c r="O35" i="3"/>
  <c r="O38" i="3"/>
  <c r="O39" i="3"/>
  <c r="O41" i="3"/>
  <c r="O42" i="3"/>
  <c r="O44" i="3"/>
  <c r="O45" i="3"/>
  <c r="O47" i="3"/>
  <c r="O48" i="3"/>
  <c r="O49" i="3"/>
  <c r="O50" i="3"/>
  <c r="O51" i="3"/>
  <c r="O53" i="3"/>
  <c r="O54" i="3"/>
  <c r="O55" i="3"/>
  <c r="B5" i="16"/>
  <c r="C5" i="16"/>
  <c r="D5" i="16"/>
  <c r="F5" i="16"/>
  <c r="H5" i="16"/>
  <c r="J5" i="16"/>
  <c r="L5" i="16"/>
  <c r="N5" i="16"/>
  <c r="P5" i="16"/>
  <c r="R5" i="16"/>
  <c r="T5" i="16"/>
  <c r="C6" i="16"/>
  <c r="D6" i="16"/>
  <c r="F6" i="16"/>
  <c r="H6" i="16"/>
  <c r="J6" i="16"/>
  <c r="L6" i="16"/>
  <c r="N6" i="16"/>
  <c r="P6" i="16"/>
  <c r="R6" i="16"/>
  <c r="T6" i="16"/>
  <c r="C7" i="16"/>
  <c r="D7" i="16"/>
  <c r="F7" i="16"/>
  <c r="H7" i="16"/>
  <c r="J7" i="16"/>
  <c r="L7" i="16"/>
  <c r="N7" i="16"/>
  <c r="P7" i="16"/>
  <c r="R7" i="16"/>
  <c r="T7" i="16"/>
  <c r="C8" i="16"/>
  <c r="D8" i="16"/>
  <c r="F8" i="16"/>
  <c r="H8" i="16"/>
  <c r="J8" i="16"/>
  <c r="L8" i="16"/>
  <c r="N8" i="16"/>
  <c r="P8" i="16"/>
  <c r="R8" i="16"/>
  <c r="T8" i="16"/>
  <c r="B9" i="16"/>
  <c r="C9" i="16"/>
  <c r="D9" i="16"/>
  <c r="F9" i="16"/>
  <c r="H9" i="16"/>
  <c r="J9" i="16"/>
  <c r="L9" i="16"/>
  <c r="N9" i="16"/>
  <c r="P9" i="16"/>
  <c r="R9" i="16"/>
  <c r="T9" i="16"/>
  <c r="C10" i="16"/>
  <c r="D10" i="16"/>
  <c r="F10" i="16"/>
  <c r="H10" i="16"/>
  <c r="J10" i="16"/>
  <c r="L10" i="16"/>
  <c r="N10" i="16"/>
  <c r="P10" i="16"/>
  <c r="R10" i="16"/>
  <c r="T10" i="16"/>
  <c r="C11" i="16"/>
  <c r="D11" i="16"/>
  <c r="F11" i="16"/>
  <c r="H11" i="16"/>
  <c r="J11" i="16"/>
  <c r="L11" i="16"/>
  <c r="N11" i="16"/>
  <c r="P11" i="16"/>
  <c r="R11" i="16"/>
  <c r="T11" i="16"/>
  <c r="C12" i="16"/>
  <c r="D12" i="16"/>
  <c r="F12" i="16"/>
  <c r="H12" i="16"/>
  <c r="J12" i="16"/>
  <c r="L12" i="16"/>
  <c r="N12" i="16"/>
  <c r="P12" i="16"/>
  <c r="R12" i="16"/>
  <c r="T12" i="16"/>
  <c r="B13" i="16"/>
  <c r="C13" i="16"/>
  <c r="D13" i="16"/>
  <c r="F13" i="16"/>
  <c r="H13" i="16"/>
  <c r="J13" i="16"/>
  <c r="L13" i="16"/>
  <c r="N13" i="16"/>
  <c r="P13" i="16"/>
  <c r="R13" i="16"/>
  <c r="T13" i="16"/>
  <c r="C14" i="16"/>
  <c r="D14" i="16"/>
  <c r="F14" i="16"/>
  <c r="H14" i="16"/>
  <c r="J14" i="16"/>
  <c r="L14" i="16"/>
  <c r="N14" i="16"/>
  <c r="P14" i="16"/>
  <c r="R14" i="16"/>
  <c r="T14" i="16"/>
  <c r="C15" i="16"/>
  <c r="D15" i="16"/>
  <c r="F15" i="16"/>
  <c r="H15" i="16"/>
  <c r="J15" i="16"/>
  <c r="L15" i="16"/>
  <c r="N15" i="16"/>
  <c r="P15" i="16"/>
  <c r="R15" i="16"/>
  <c r="T15" i="16"/>
  <c r="C16" i="16"/>
  <c r="D16" i="16"/>
  <c r="F16" i="16"/>
  <c r="H16" i="16"/>
  <c r="J16" i="16"/>
  <c r="L16" i="16"/>
  <c r="N16" i="16"/>
  <c r="P16" i="16"/>
  <c r="R16" i="16"/>
  <c r="T16" i="16"/>
  <c r="B17" i="16"/>
  <c r="C17" i="16"/>
  <c r="D17" i="16"/>
  <c r="F17" i="16"/>
  <c r="H17" i="16"/>
  <c r="J17" i="16"/>
  <c r="L17" i="16"/>
  <c r="N17" i="16"/>
  <c r="P17" i="16"/>
  <c r="R17" i="16"/>
  <c r="T17" i="16"/>
  <c r="B18" i="16"/>
  <c r="C18" i="16"/>
  <c r="D18" i="16"/>
  <c r="F18" i="16"/>
  <c r="H18" i="16"/>
  <c r="J18" i="16"/>
  <c r="L18" i="16"/>
  <c r="N18" i="16"/>
  <c r="P18" i="16"/>
  <c r="R18" i="16"/>
  <c r="T18" i="16"/>
  <c r="C19" i="16"/>
  <c r="D19" i="16"/>
  <c r="F19" i="16"/>
  <c r="H19" i="16"/>
  <c r="J19" i="16"/>
  <c r="L19" i="16"/>
  <c r="N19" i="16"/>
  <c r="P19" i="16"/>
  <c r="R19" i="16"/>
  <c r="T19" i="16"/>
  <c r="C20" i="16"/>
  <c r="D20" i="16"/>
  <c r="F20" i="16"/>
  <c r="H20" i="16"/>
  <c r="J20" i="16"/>
  <c r="L20" i="16"/>
  <c r="N20" i="16"/>
  <c r="P20" i="16"/>
  <c r="R20" i="16"/>
  <c r="T20" i="16"/>
  <c r="B21" i="16"/>
  <c r="C21" i="16"/>
  <c r="D21" i="16"/>
  <c r="F21" i="16"/>
  <c r="H21" i="16"/>
  <c r="J21" i="16"/>
  <c r="L21" i="16"/>
  <c r="N21" i="16"/>
  <c r="P21" i="16"/>
  <c r="R21" i="16"/>
  <c r="T21" i="16"/>
  <c r="C22" i="16"/>
  <c r="D22" i="16"/>
  <c r="F22" i="16"/>
  <c r="H22" i="16"/>
  <c r="J22" i="16"/>
  <c r="L22" i="16"/>
  <c r="N22" i="16"/>
  <c r="P22" i="16"/>
  <c r="R22" i="16"/>
  <c r="T22" i="16"/>
  <c r="C23" i="16"/>
  <c r="D23" i="16"/>
  <c r="F23" i="16"/>
  <c r="H23" i="16"/>
  <c r="J23" i="16"/>
  <c r="L23" i="16"/>
  <c r="N23" i="16"/>
  <c r="P23" i="16"/>
  <c r="R23" i="16"/>
  <c r="T23" i="16"/>
  <c r="C24" i="16"/>
  <c r="D24" i="16"/>
  <c r="F24" i="16"/>
  <c r="H24" i="16"/>
  <c r="J24" i="16"/>
  <c r="L24" i="16"/>
  <c r="N24" i="16"/>
  <c r="P24" i="16"/>
  <c r="R24" i="16"/>
  <c r="T24" i="16"/>
  <c r="B25" i="16"/>
  <c r="C25" i="16"/>
  <c r="D25" i="16"/>
  <c r="F25" i="16"/>
  <c r="H25" i="16"/>
  <c r="J25" i="16"/>
  <c r="L25" i="16"/>
  <c r="N25" i="16"/>
  <c r="P25" i="16"/>
  <c r="R25" i="16"/>
  <c r="T25" i="16"/>
  <c r="C26" i="16"/>
  <c r="D26" i="16"/>
  <c r="F26" i="16"/>
  <c r="H26" i="16"/>
  <c r="J26" i="16"/>
  <c r="L26" i="16"/>
  <c r="N26" i="16"/>
  <c r="P26" i="16"/>
  <c r="R26" i="16"/>
  <c r="T26" i="16"/>
  <c r="C27" i="16"/>
  <c r="D27" i="16"/>
  <c r="F27" i="16"/>
  <c r="H27" i="16"/>
  <c r="J27" i="16"/>
  <c r="L27" i="16"/>
  <c r="N27" i="16"/>
  <c r="P27" i="16"/>
  <c r="R27" i="16"/>
  <c r="T27" i="16"/>
  <c r="C28" i="16"/>
  <c r="D28" i="16"/>
  <c r="F28" i="16"/>
  <c r="H28" i="16"/>
  <c r="J28" i="16"/>
  <c r="L28" i="16"/>
  <c r="N28" i="16"/>
  <c r="P28" i="16"/>
  <c r="R28" i="16"/>
  <c r="T28" i="16"/>
  <c r="B29" i="16"/>
  <c r="C29" i="16"/>
  <c r="D29" i="16"/>
  <c r="V29" i="16" s="1"/>
  <c r="F29" i="16"/>
  <c r="H29" i="16"/>
  <c r="J29" i="16"/>
  <c r="L29" i="16"/>
  <c r="N29" i="16"/>
  <c r="P29" i="16"/>
  <c r="R29" i="16"/>
  <c r="T29" i="16"/>
  <c r="C30" i="16"/>
  <c r="D30" i="16"/>
  <c r="F30" i="16"/>
  <c r="H30" i="16"/>
  <c r="J30" i="16"/>
  <c r="L30" i="16"/>
  <c r="N30" i="16"/>
  <c r="P30" i="16"/>
  <c r="R30" i="16"/>
  <c r="T30" i="16"/>
  <c r="C31" i="16"/>
  <c r="D31" i="16"/>
  <c r="F31" i="16"/>
  <c r="H31" i="16"/>
  <c r="J31" i="16"/>
  <c r="L31" i="16"/>
  <c r="N31" i="16"/>
  <c r="P31" i="16"/>
  <c r="R31" i="16"/>
  <c r="T31" i="16"/>
  <c r="C32" i="16"/>
  <c r="D32" i="16"/>
  <c r="A32" i="16" s="1"/>
  <c r="F32" i="16"/>
  <c r="H32" i="16"/>
  <c r="J32" i="16"/>
  <c r="L32" i="16"/>
  <c r="N32" i="16"/>
  <c r="P32" i="16"/>
  <c r="R32" i="16"/>
  <c r="T32" i="16"/>
  <c r="B33" i="16"/>
  <c r="C33" i="16"/>
  <c r="D33" i="16"/>
  <c r="F33" i="16"/>
  <c r="H33" i="16"/>
  <c r="J33" i="16"/>
  <c r="L33" i="16"/>
  <c r="N33" i="16"/>
  <c r="P33" i="16"/>
  <c r="R33" i="16"/>
  <c r="T33" i="16"/>
  <c r="C34" i="16"/>
  <c r="D34" i="16"/>
  <c r="F34" i="16"/>
  <c r="H34" i="16"/>
  <c r="J34" i="16"/>
  <c r="L34" i="16"/>
  <c r="N34" i="16"/>
  <c r="P34" i="16"/>
  <c r="R34" i="16"/>
  <c r="T34" i="16"/>
  <c r="C35" i="16"/>
  <c r="D35" i="16"/>
  <c r="F35" i="16"/>
  <c r="H35" i="16"/>
  <c r="V35" i="16" s="1"/>
  <c r="J35" i="16"/>
  <c r="L35" i="16"/>
  <c r="N35" i="16"/>
  <c r="P35" i="16"/>
  <c r="R35" i="16"/>
  <c r="T35" i="16"/>
  <c r="C36" i="16"/>
  <c r="D36" i="16"/>
  <c r="F36" i="16"/>
  <c r="H36" i="16"/>
  <c r="J36" i="16"/>
  <c r="L36" i="16"/>
  <c r="N36" i="16"/>
  <c r="P36" i="16"/>
  <c r="R36" i="16"/>
  <c r="T36" i="16"/>
  <c r="B37" i="16"/>
  <c r="C37" i="16"/>
  <c r="D37" i="16"/>
  <c r="F37" i="16"/>
  <c r="H37" i="16"/>
  <c r="J37" i="16"/>
  <c r="L37" i="16"/>
  <c r="N37" i="16"/>
  <c r="P37" i="16"/>
  <c r="R37" i="16"/>
  <c r="T37" i="16"/>
  <c r="C38" i="16"/>
  <c r="D38" i="16"/>
  <c r="F38" i="16"/>
  <c r="H38" i="16"/>
  <c r="J38" i="16"/>
  <c r="L38" i="16"/>
  <c r="N38" i="16"/>
  <c r="P38" i="16"/>
  <c r="R38" i="16"/>
  <c r="T38" i="16"/>
  <c r="C39" i="16"/>
  <c r="D39" i="16"/>
  <c r="F39" i="16"/>
  <c r="H39" i="16"/>
  <c r="J39" i="16"/>
  <c r="L39" i="16"/>
  <c r="N39" i="16"/>
  <c r="P39" i="16"/>
  <c r="R39" i="16"/>
  <c r="T39" i="16"/>
  <c r="C40" i="16"/>
  <c r="D40" i="16"/>
  <c r="F40" i="16"/>
  <c r="H40" i="16"/>
  <c r="J40" i="16"/>
  <c r="L40" i="16"/>
  <c r="N40" i="16"/>
  <c r="P40" i="16"/>
  <c r="R40" i="16"/>
  <c r="T40" i="16"/>
  <c r="B41" i="16"/>
  <c r="C41" i="16"/>
  <c r="D41" i="16"/>
  <c r="F41" i="16"/>
  <c r="H41" i="16"/>
  <c r="J41" i="16"/>
  <c r="L41" i="16"/>
  <c r="N41" i="16"/>
  <c r="P41" i="16"/>
  <c r="R41" i="16"/>
  <c r="T41" i="16"/>
  <c r="C42" i="16"/>
  <c r="D42" i="16"/>
  <c r="F42" i="16"/>
  <c r="H42" i="16"/>
  <c r="J42" i="16"/>
  <c r="L42" i="16"/>
  <c r="N42" i="16"/>
  <c r="P42" i="16"/>
  <c r="R42" i="16"/>
  <c r="T42" i="16"/>
  <c r="C43" i="16"/>
  <c r="D43" i="16"/>
  <c r="F43" i="16"/>
  <c r="H43" i="16"/>
  <c r="J43" i="16"/>
  <c r="L43" i="16"/>
  <c r="N43" i="16"/>
  <c r="P43" i="16"/>
  <c r="R43" i="16"/>
  <c r="T43" i="16"/>
  <c r="C44" i="16"/>
  <c r="D44" i="16"/>
  <c r="W44" i="16" s="1"/>
  <c r="F44" i="16"/>
  <c r="H44" i="16"/>
  <c r="J44" i="16"/>
  <c r="L44" i="16"/>
  <c r="N44" i="16"/>
  <c r="P44" i="16"/>
  <c r="R44" i="16"/>
  <c r="T44" i="16"/>
  <c r="B45" i="16"/>
  <c r="C45" i="16"/>
  <c r="D45" i="16"/>
  <c r="F45" i="16"/>
  <c r="H45" i="16"/>
  <c r="J45" i="16"/>
  <c r="L45" i="16"/>
  <c r="N45" i="16"/>
  <c r="P45" i="16"/>
  <c r="R45" i="16"/>
  <c r="T45" i="16"/>
  <c r="C46" i="16"/>
  <c r="D46" i="16"/>
  <c r="F46" i="16"/>
  <c r="H46" i="16"/>
  <c r="J46" i="16"/>
  <c r="L46" i="16"/>
  <c r="N46" i="16"/>
  <c r="P46" i="16"/>
  <c r="R46" i="16"/>
  <c r="T46" i="16"/>
  <c r="C47" i="16"/>
  <c r="D47" i="16"/>
  <c r="F47" i="16"/>
  <c r="H47" i="16"/>
  <c r="J47" i="16"/>
  <c r="L47" i="16"/>
  <c r="N47" i="16"/>
  <c r="P47" i="16"/>
  <c r="R47" i="16"/>
  <c r="T47" i="16"/>
  <c r="C48" i="16"/>
  <c r="D48" i="16"/>
  <c r="V48" i="16" s="1"/>
  <c r="F48" i="16"/>
  <c r="H48" i="16"/>
  <c r="J48" i="16"/>
  <c r="L48" i="16"/>
  <c r="N48" i="16"/>
  <c r="P48" i="16"/>
  <c r="R48" i="16"/>
  <c r="T48" i="16"/>
  <c r="U48" i="16"/>
  <c r="B49" i="16"/>
  <c r="C49" i="16"/>
  <c r="D49" i="16"/>
  <c r="F49" i="16"/>
  <c r="H49" i="16"/>
  <c r="J49" i="16"/>
  <c r="L49" i="16"/>
  <c r="N49" i="16"/>
  <c r="P49" i="16"/>
  <c r="R49" i="16"/>
  <c r="T49" i="16"/>
  <c r="C50" i="16"/>
  <c r="D50" i="16"/>
  <c r="F50" i="16"/>
  <c r="H50" i="16"/>
  <c r="J50" i="16"/>
  <c r="L50" i="16"/>
  <c r="N50" i="16"/>
  <c r="P50" i="16"/>
  <c r="R50" i="16"/>
  <c r="T50" i="16"/>
  <c r="C51" i="16"/>
  <c r="D51" i="16"/>
  <c r="F51" i="16"/>
  <c r="H51" i="16"/>
  <c r="J51" i="16"/>
  <c r="L51" i="16"/>
  <c r="N51" i="16"/>
  <c r="P51" i="16"/>
  <c r="R51" i="16"/>
  <c r="T51" i="16"/>
  <c r="C52" i="16"/>
  <c r="D52" i="16"/>
  <c r="F52" i="16"/>
  <c r="H52" i="16"/>
  <c r="J52" i="16"/>
  <c r="L52" i="16"/>
  <c r="N52" i="16"/>
  <c r="P52" i="16"/>
  <c r="R52" i="16"/>
  <c r="T52" i="16"/>
  <c r="B53" i="16"/>
  <c r="C53" i="16"/>
  <c r="D53" i="16"/>
  <c r="F53" i="16"/>
  <c r="H53" i="16"/>
  <c r="J53" i="16"/>
  <c r="L53" i="16"/>
  <c r="N53" i="16"/>
  <c r="P53" i="16"/>
  <c r="R53" i="16"/>
  <c r="T53" i="16"/>
  <c r="C54" i="16"/>
  <c r="D54" i="16"/>
  <c r="F54" i="16"/>
  <c r="H54" i="16"/>
  <c r="J54" i="16"/>
  <c r="L54" i="16"/>
  <c r="N54" i="16"/>
  <c r="P54" i="16"/>
  <c r="R54" i="16"/>
  <c r="T54" i="16"/>
  <c r="C55" i="16"/>
  <c r="D55" i="16"/>
  <c r="F55" i="16"/>
  <c r="H55" i="16"/>
  <c r="J55" i="16"/>
  <c r="L55" i="16"/>
  <c r="N55" i="16"/>
  <c r="P55" i="16"/>
  <c r="R55" i="16"/>
  <c r="T55" i="16"/>
  <c r="C56" i="16"/>
  <c r="D56" i="16"/>
  <c r="F56" i="16"/>
  <c r="H56" i="16"/>
  <c r="J56" i="16"/>
  <c r="L56" i="16"/>
  <c r="N56" i="16"/>
  <c r="P56" i="16"/>
  <c r="R56" i="16"/>
  <c r="T56" i="16"/>
  <c r="B57" i="16"/>
  <c r="C57" i="16"/>
  <c r="D57" i="16"/>
  <c r="F57" i="16"/>
  <c r="H57" i="16"/>
  <c r="J57" i="16"/>
  <c r="L57" i="16"/>
  <c r="N57" i="16"/>
  <c r="P57" i="16"/>
  <c r="R57" i="16"/>
  <c r="T57" i="16"/>
  <c r="C58" i="16"/>
  <c r="D58" i="16"/>
  <c r="F58" i="16"/>
  <c r="H58" i="16"/>
  <c r="J58" i="16"/>
  <c r="L58" i="16"/>
  <c r="N58" i="16"/>
  <c r="P58" i="16"/>
  <c r="R58" i="16"/>
  <c r="T58" i="16"/>
  <c r="C59" i="16"/>
  <c r="D59" i="16"/>
  <c r="F59" i="16"/>
  <c r="H59" i="16"/>
  <c r="J59" i="16"/>
  <c r="L59" i="16"/>
  <c r="N59" i="16"/>
  <c r="P59" i="16"/>
  <c r="R59" i="16"/>
  <c r="T59" i="16"/>
  <c r="C60" i="16"/>
  <c r="D60" i="16"/>
  <c r="F60" i="16"/>
  <c r="H60" i="16"/>
  <c r="J60" i="16"/>
  <c r="L60" i="16"/>
  <c r="N60" i="16"/>
  <c r="P60" i="16"/>
  <c r="R60" i="16"/>
  <c r="T60" i="16"/>
  <c r="B61" i="16"/>
  <c r="C61" i="16"/>
  <c r="D61" i="16"/>
  <c r="F61" i="16"/>
  <c r="H61" i="16"/>
  <c r="J61" i="16"/>
  <c r="L61" i="16"/>
  <c r="N61" i="16"/>
  <c r="P61" i="16"/>
  <c r="R61" i="16"/>
  <c r="T61" i="16"/>
  <c r="C62" i="16"/>
  <c r="D62" i="16"/>
  <c r="F62" i="16"/>
  <c r="V62" i="16" s="1"/>
  <c r="H62" i="16"/>
  <c r="J62" i="16"/>
  <c r="L62" i="16"/>
  <c r="N62" i="16"/>
  <c r="P62" i="16"/>
  <c r="R62" i="16"/>
  <c r="T62" i="16"/>
  <c r="C63" i="16"/>
  <c r="D63" i="16"/>
  <c r="F63" i="16"/>
  <c r="H63" i="16"/>
  <c r="J63" i="16"/>
  <c r="L63" i="16"/>
  <c r="N63" i="16"/>
  <c r="P63" i="16"/>
  <c r="R63" i="16"/>
  <c r="T63" i="16"/>
  <c r="C64" i="16"/>
  <c r="D64" i="16"/>
  <c r="U64" i="16" s="1"/>
  <c r="F64" i="16"/>
  <c r="H64" i="16"/>
  <c r="J64" i="16"/>
  <c r="L64" i="16"/>
  <c r="N64" i="16"/>
  <c r="P64" i="16"/>
  <c r="R64" i="16"/>
  <c r="T64" i="16"/>
  <c r="B65" i="16"/>
  <c r="C65" i="16"/>
  <c r="D65" i="16"/>
  <c r="F65" i="16"/>
  <c r="H65" i="16"/>
  <c r="J65" i="16"/>
  <c r="L65" i="16"/>
  <c r="N65" i="16"/>
  <c r="P65" i="16"/>
  <c r="R65" i="16"/>
  <c r="T65" i="16"/>
  <c r="C66" i="16"/>
  <c r="D66" i="16"/>
  <c r="F66" i="16"/>
  <c r="H66" i="16"/>
  <c r="J66" i="16"/>
  <c r="L66" i="16"/>
  <c r="N66" i="16"/>
  <c r="P66" i="16"/>
  <c r="R66" i="16"/>
  <c r="T66" i="16"/>
  <c r="C67" i="16"/>
  <c r="D67" i="16"/>
  <c r="F67" i="16"/>
  <c r="H67" i="16"/>
  <c r="J67" i="16"/>
  <c r="L67" i="16"/>
  <c r="N67" i="16"/>
  <c r="P67" i="16"/>
  <c r="R67" i="16"/>
  <c r="T67" i="16"/>
  <c r="C68" i="16"/>
  <c r="D68" i="16"/>
  <c r="F68" i="16"/>
  <c r="H68" i="16"/>
  <c r="J68" i="16"/>
  <c r="L68" i="16"/>
  <c r="N68" i="16"/>
  <c r="P68" i="16"/>
  <c r="R68" i="16"/>
  <c r="T68" i="16"/>
  <c r="B69" i="16"/>
  <c r="C69" i="16"/>
  <c r="D69" i="16"/>
  <c r="F69" i="16"/>
  <c r="H69" i="16"/>
  <c r="J69" i="16"/>
  <c r="L69" i="16"/>
  <c r="N69" i="16"/>
  <c r="P69" i="16"/>
  <c r="R69" i="16"/>
  <c r="T69" i="16"/>
  <c r="C70" i="16"/>
  <c r="D70" i="16"/>
  <c r="F70" i="16"/>
  <c r="H70" i="16"/>
  <c r="J70" i="16"/>
  <c r="L70" i="16"/>
  <c r="N70" i="16"/>
  <c r="P70" i="16"/>
  <c r="R70" i="16"/>
  <c r="T70" i="16"/>
  <c r="C71" i="16"/>
  <c r="D71" i="16"/>
  <c r="F71" i="16"/>
  <c r="H71" i="16"/>
  <c r="J71" i="16"/>
  <c r="L71" i="16"/>
  <c r="N71" i="16"/>
  <c r="P71" i="16"/>
  <c r="R71" i="16"/>
  <c r="T71" i="16"/>
  <c r="C72" i="16"/>
  <c r="D72" i="16"/>
  <c r="F72" i="16"/>
  <c r="H72" i="16"/>
  <c r="J72" i="16"/>
  <c r="L72" i="16"/>
  <c r="N72" i="16"/>
  <c r="P72" i="16"/>
  <c r="R72" i="16"/>
  <c r="T72" i="16"/>
  <c r="B73" i="16"/>
  <c r="C73" i="16"/>
  <c r="D73" i="16"/>
  <c r="F73" i="16"/>
  <c r="H73" i="16"/>
  <c r="J73" i="16"/>
  <c r="L73" i="16"/>
  <c r="N73" i="16"/>
  <c r="P73" i="16"/>
  <c r="R73" i="16"/>
  <c r="T73" i="16"/>
  <c r="C74" i="16"/>
  <c r="D74" i="16"/>
  <c r="F74" i="16"/>
  <c r="H74" i="16"/>
  <c r="J74" i="16"/>
  <c r="L74" i="16"/>
  <c r="N74" i="16"/>
  <c r="P74" i="16"/>
  <c r="R74" i="16"/>
  <c r="T74" i="16"/>
  <c r="C75" i="16"/>
  <c r="D75" i="16"/>
  <c r="F75" i="16"/>
  <c r="H75" i="16"/>
  <c r="J75" i="16"/>
  <c r="L75" i="16"/>
  <c r="N75" i="16"/>
  <c r="P75" i="16"/>
  <c r="R75" i="16"/>
  <c r="T75" i="16"/>
  <c r="C76" i="16"/>
  <c r="D76" i="16"/>
  <c r="F76" i="16"/>
  <c r="H76" i="16"/>
  <c r="J76" i="16"/>
  <c r="L76" i="16"/>
  <c r="N76" i="16"/>
  <c r="P76" i="16"/>
  <c r="R76" i="16"/>
  <c r="T76" i="16"/>
  <c r="B77" i="16"/>
  <c r="C77" i="16"/>
  <c r="D77" i="16"/>
  <c r="F77" i="16"/>
  <c r="H77" i="16"/>
  <c r="J77" i="16"/>
  <c r="L77" i="16"/>
  <c r="V77" i="16" s="1"/>
  <c r="N77" i="16"/>
  <c r="P77" i="16"/>
  <c r="R77" i="16"/>
  <c r="T77" i="16"/>
  <c r="C78" i="16"/>
  <c r="D78" i="16"/>
  <c r="F78" i="16"/>
  <c r="H78" i="16"/>
  <c r="J78" i="16"/>
  <c r="L78" i="16"/>
  <c r="N78" i="16"/>
  <c r="P78" i="16"/>
  <c r="R78" i="16"/>
  <c r="T78" i="16"/>
  <c r="C79" i="16"/>
  <c r="D79" i="16"/>
  <c r="F79" i="16"/>
  <c r="H79" i="16"/>
  <c r="J79" i="16"/>
  <c r="L79" i="16"/>
  <c r="N79" i="16"/>
  <c r="P79" i="16"/>
  <c r="R79" i="16"/>
  <c r="T79" i="16"/>
  <c r="C80" i="16"/>
  <c r="D80" i="16"/>
  <c r="F80" i="16"/>
  <c r="H80" i="16"/>
  <c r="J80" i="16"/>
  <c r="L80" i="16"/>
  <c r="N80" i="16"/>
  <c r="P80" i="16"/>
  <c r="R80" i="16"/>
  <c r="T80" i="16"/>
  <c r="B81" i="16"/>
  <c r="C81" i="16"/>
  <c r="D81" i="16"/>
  <c r="F81" i="16"/>
  <c r="H81" i="16"/>
  <c r="J81" i="16"/>
  <c r="L81" i="16"/>
  <c r="N81" i="16"/>
  <c r="P81" i="16"/>
  <c r="R81" i="16"/>
  <c r="T81" i="16"/>
  <c r="C82" i="16"/>
  <c r="D82" i="16"/>
  <c r="F82" i="16"/>
  <c r="H82" i="16"/>
  <c r="J82" i="16"/>
  <c r="L82" i="16"/>
  <c r="N82" i="16"/>
  <c r="P82" i="16"/>
  <c r="R82" i="16"/>
  <c r="T82" i="16"/>
  <c r="C83" i="16"/>
  <c r="D83" i="16"/>
  <c r="F83" i="16"/>
  <c r="H83" i="16"/>
  <c r="J83" i="16"/>
  <c r="L83" i="16"/>
  <c r="N83" i="16"/>
  <c r="P83" i="16"/>
  <c r="R83" i="16"/>
  <c r="T83" i="16"/>
  <c r="V83" i="16"/>
  <c r="C84" i="16"/>
  <c r="D84" i="16"/>
  <c r="F84" i="16"/>
  <c r="H84" i="16"/>
  <c r="J84" i="16"/>
  <c r="L84" i="16"/>
  <c r="N84" i="16"/>
  <c r="P84" i="16"/>
  <c r="R84" i="16"/>
  <c r="T84" i="16"/>
  <c r="B85" i="16"/>
  <c r="C85" i="16"/>
  <c r="D85" i="16"/>
  <c r="F85" i="16"/>
  <c r="H85" i="16"/>
  <c r="J85" i="16"/>
  <c r="L85" i="16"/>
  <c r="N85" i="16"/>
  <c r="P85" i="16"/>
  <c r="R85" i="16"/>
  <c r="T85" i="16"/>
  <c r="C86" i="16"/>
  <c r="D86" i="16"/>
  <c r="F86" i="16"/>
  <c r="H86" i="16"/>
  <c r="J86" i="16"/>
  <c r="L86" i="16"/>
  <c r="N86" i="16"/>
  <c r="P86" i="16"/>
  <c r="R86" i="16"/>
  <c r="T86" i="16"/>
  <c r="C87" i="16"/>
  <c r="D87" i="16"/>
  <c r="F87" i="16"/>
  <c r="H87" i="16"/>
  <c r="J87" i="16"/>
  <c r="L87" i="16"/>
  <c r="N87" i="16"/>
  <c r="P87" i="16"/>
  <c r="R87" i="16"/>
  <c r="T87" i="16"/>
  <c r="C88" i="16"/>
  <c r="D88" i="16"/>
  <c r="F88" i="16"/>
  <c r="H88" i="16"/>
  <c r="J88" i="16"/>
  <c r="L88" i="16"/>
  <c r="N88" i="16"/>
  <c r="P88" i="16"/>
  <c r="R88" i="16"/>
  <c r="T88" i="16"/>
  <c r="B89" i="16"/>
  <c r="C89" i="16"/>
  <c r="D89" i="16"/>
  <c r="F89" i="16"/>
  <c r="H89" i="16"/>
  <c r="J89" i="16"/>
  <c r="L89" i="16"/>
  <c r="N89" i="16"/>
  <c r="P89" i="16"/>
  <c r="R89" i="16"/>
  <c r="T89" i="16"/>
  <c r="C90" i="16"/>
  <c r="D90" i="16"/>
  <c r="F90" i="16"/>
  <c r="H90" i="16"/>
  <c r="J90" i="16"/>
  <c r="L90" i="16"/>
  <c r="N90" i="16"/>
  <c r="P90" i="16"/>
  <c r="R90" i="16"/>
  <c r="T90" i="16"/>
  <c r="C91" i="16"/>
  <c r="D91" i="16"/>
  <c r="F91" i="16"/>
  <c r="H91" i="16"/>
  <c r="J91" i="16"/>
  <c r="L91" i="16"/>
  <c r="N91" i="16"/>
  <c r="P91" i="16"/>
  <c r="R91" i="16"/>
  <c r="T91" i="16"/>
  <c r="C92" i="16"/>
  <c r="D92" i="16"/>
  <c r="F92" i="16"/>
  <c r="H92" i="16"/>
  <c r="J92" i="16"/>
  <c r="L92" i="16"/>
  <c r="N92" i="16"/>
  <c r="P92" i="16"/>
  <c r="R92" i="16"/>
  <c r="T92" i="16"/>
  <c r="B93" i="16"/>
  <c r="C93" i="16"/>
  <c r="D93" i="16"/>
  <c r="F93" i="16"/>
  <c r="H93" i="16"/>
  <c r="J93" i="16"/>
  <c r="L93" i="16"/>
  <c r="N93" i="16"/>
  <c r="P93" i="16"/>
  <c r="R93" i="16"/>
  <c r="T93" i="16"/>
  <c r="C94" i="16"/>
  <c r="D94" i="16"/>
  <c r="F94" i="16"/>
  <c r="H94" i="16"/>
  <c r="J94" i="16"/>
  <c r="L94" i="16"/>
  <c r="N94" i="16"/>
  <c r="P94" i="16"/>
  <c r="R94" i="16"/>
  <c r="T94" i="16"/>
  <c r="C95" i="16"/>
  <c r="D95" i="16"/>
  <c r="F95" i="16"/>
  <c r="H95" i="16"/>
  <c r="J95" i="16"/>
  <c r="L95" i="16"/>
  <c r="N95" i="16"/>
  <c r="P95" i="16"/>
  <c r="R95" i="16"/>
  <c r="T95" i="16"/>
  <c r="C96" i="16"/>
  <c r="D96" i="16"/>
  <c r="F96" i="16"/>
  <c r="H96" i="16"/>
  <c r="J96" i="16"/>
  <c r="L96" i="16"/>
  <c r="N96" i="16"/>
  <c r="P96" i="16"/>
  <c r="R96" i="16"/>
  <c r="T96" i="16"/>
  <c r="B97" i="16"/>
  <c r="C97" i="16"/>
  <c r="D97" i="16"/>
  <c r="F97" i="16"/>
  <c r="H97" i="16"/>
  <c r="J97" i="16"/>
  <c r="L97" i="16"/>
  <c r="N97" i="16"/>
  <c r="P97" i="16"/>
  <c r="R97" i="16"/>
  <c r="T97" i="16"/>
  <c r="C98" i="16"/>
  <c r="D98" i="16"/>
  <c r="F98" i="16"/>
  <c r="H98" i="16"/>
  <c r="J98" i="16"/>
  <c r="L98" i="16"/>
  <c r="N98" i="16"/>
  <c r="P98" i="16"/>
  <c r="R98" i="16"/>
  <c r="T98" i="16"/>
  <c r="C99" i="16"/>
  <c r="D99" i="16"/>
  <c r="F99" i="16"/>
  <c r="H99" i="16"/>
  <c r="J99" i="16"/>
  <c r="L99" i="16"/>
  <c r="N99" i="16"/>
  <c r="P99" i="16"/>
  <c r="R99" i="16"/>
  <c r="T99" i="16"/>
  <c r="B100" i="16"/>
  <c r="C100" i="16"/>
  <c r="D100" i="16"/>
  <c r="V100" i="16" s="1"/>
  <c r="F100" i="16"/>
  <c r="H100" i="16"/>
  <c r="J100" i="16"/>
  <c r="L100" i="16"/>
  <c r="N100" i="16"/>
  <c r="P100" i="16"/>
  <c r="R100" i="16"/>
  <c r="T100" i="16"/>
  <c r="B101" i="16"/>
  <c r="C101" i="16"/>
  <c r="D101" i="16"/>
  <c r="F101" i="16"/>
  <c r="H101" i="16"/>
  <c r="J101" i="16"/>
  <c r="L101" i="16"/>
  <c r="V101" i="16" s="1"/>
  <c r="N101" i="16"/>
  <c r="P101" i="16"/>
  <c r="R101" i="16"/>
  <c r="T101" i="16"/>
  <c r="C102" i="16"/>
  <c r="D102" i="16"/>
  <c r="F102" i="16"/>
  <c r="H102" i="16"/>
  <c r="J102" i="16"/>
  <c r="L102" i="16"/>
  <c r="N102" i="16"/>
  <c r="P102" i="16"/>
  <c r="R102" i="16"/>
  <c r="T102" i="16"/>
  <c r="C103" i="16"/>
  <c r="D103" i="16"/>
  <c r="F103" i="16"/>
  <c r="H103" i="16"/>
  <c r="J103" i="16"/>
  <c r="L103" i="16"/>
  <c r="N103" i="16"/>
  <c r="P103" i="16"/>
  <c r="R103" i="16"/>
  <c r="T103" i="16"/>
  <c r="A104" i="16"/>
  <c r="C104" i="16"/>
  <c r="D104" i="16"/>
  <c r="U104" i="16" s="1"/>
  <c r="F104" i="16"/>
  <c r="H104" i="16"/>
  <c r="J104" i="16"/>
  <c r="L104" i="16"/>
  <c r="N104" i="16"/>
  <c r="P104" i="16"/>
  <c r="R104" i="16"/>
  <c r="T104" i="16"/>
  <c r="W104" i="16"/>
  <c r="X104" i="16"/>
  <c r="B105" i="16"/>
  <c r="C105" i="16"/>
  <c r="D105" i="16"/>
  <c r="F105" i="16"/>
  <c r="H105" i="16"/>
  <c r="J105" i="16"/>
  <c r="L105" i="16"/>
  <c r="N105" i="16"/>
  <c r="P105" i="16"/>
  <c r="R105" i="16"/>
  <c r="T105" i="16"/>
  <c r="C106" i="16"/>
  <c r="D106" i="16"/>
  <c r="F106" i="16"/>
  <c r="H106" i="16"/>
  <c r="J106" i="16"/>
  <c r="L106" i="16"/>
  <c r="N106" i="16"/>
  <c r="P106" i="16"/>
  <c r="R106" i="16"/>
  <c r="T106" i="16"/>
  <c r="C107" i="16"/>
  <c r="D107" i="16"/>
  <c r="F107" i="16"/>
  <c r="H107" i="16"/>
  <c r="J107" i="16"/>
  <c r="L107" i="16"/>
  <c r="N107" i="16"/>
  <c r="P107" i="16"/>
  <c r="R107" i="16"/>
  <c r="T107" i="16"/>
  <c r="C108" i="16"/>
  <c r="D108" i="16"/>
  <c r="F108" i="16"/>
  <c r="H108" i="16"/>
  <c r="J108" i="16"/>
  <c r="L108" i="16"/>
  <c r="N108" i="16"/>
  <c r="P108" i="16"/>
  <c r="R108" i="16"/>
  <c r="T108" i="16"/>
  <c r="B109" i="16"/>
  <c r="C109" i="16"/>
  <c r="D109" i="16"/>
  <c r="F109" i="16"/>
  <c r="H109" i="16"/>
  <c r="J109" i="16"/>
  <c r="L109" i="16"/>
  <c r="N109" i="16"/>
  <c r="P109" i="16"/>
  <c r="R109" i="16"/>
  <c r="T109" i="16"/>
  <c r="C110" i="16"/>
  <c r="D110" i="16"/>
  <c r="F110" i="16"/>
  <c r="H110" i="16"/>
  <c r="J110" i="16"/>
  <c r="L110" i="16"/>
  <c r="N110" i="16"/>
  <c r="P110" i="16"/>
  <c r="R110" i="16"/>
  <c r="T110" i="16"/>
  <c r="C111" i="16"/>
  <c r="D111" i="16"/>
  <c r="F111" i="16"/>
  <c r="H111" i="16"/>
  <c r="J111" i="16"/>
  <c r="L111" i="16"/>
  <c r="N111" i="16"/>
  <c r="P111" i="16"/>
  <c r="R111" i="16"/>
  <c r="T111" i="16"/>
  <c r="C112" i="16"/>
  <c r="D112" i="16"/>
  <c r="F112" i="16"/>
  <c r="H112" i="16"/>
  <c r="J112" i="16"/>
  <c r="L112" i="16"/>
  <c r="N112" i="16"/>
  <c r="P112" i="16"/>
  <c r="R112" i="16"/>
  <c r="T112" i="16"/>
  <c r="B113" i="16"/>
  <c r="C113" i="16"/>
  <c r="D113" i="16"/>
  <c r="F113" i="16"/>
  <c r="H113" i="16"/>
  <c r="J113" i="16"/>
  <c r="L113" i="16"/>
  <c r="N113" i="16"/>
  <c r="P113" i="16"/>
  <c r="R113" i="16"/>
  <c r="T113" i="16"/>
  <c r="C114" i="16"/>
  <c r="D114" i="16"/>
  <c r="F114" i="16"/>
  <c r="H114" i="16"/>
  <c r="J114" i="16"/>
  <c r="L114" i="16"/>
  <c r="N114" i="16"/>
  <c r="P114" i="16"/>
  <c r="R114" i="16"/>
  <c r="T114" i="16"/>
  <c r="C115" i="16"/>
  <c r="D115" i="16"/>
  <c r="F115" i="16"/>
  <c r="H115" i="16"/>
  <c r="J115" i="16"/>
  <c r="L115" i="16"/>
  <c r="N115" i="16"/>
  <c r="P115" i="16"/>
  <c r="R115" i="16"/>
  <c r="T115" i="16"/>
  <c r="C116" i="16"/>
  <c r="D116" i="16"/>
  <c r="F116" i="16"/>
  <c r="H116" i="16"/>
  <c r="J116" i="16"/>
  <c r="L116" i="16"/>
  <c r="N116" i="16"/>
  <c r="P116" i="16"/>
  <c r="R116" i="16"/>
  <c r="T116" i="16"/>
  <c r="B117" i="16"/>
  <c r="C117" i="16"/>
  <c r="D117" i="16"/>
  <c r="F117" i="16"/>
  <c r="H117" i="16"/>
  <c r="J117" i="16"/>
  <c r="L117" i="16"/>
  <c r="N117" i="16"/>
  <c r="P117" i="16"/>
  <c r="R117" i="16"/>
  <c r="T117" i="16"/>
  <c r="C118" i="16"/>
  <c r="D118" i="16"/>
  <c r="F118" i="16"/>
  <c r="H118" i="16"/>
  <c r="J118" i="16"/>
  <c r="L118" i="16"/>
  <c r="N118" i="16"/>
  <c r="P118" i="16"/>
  <c r="R118" i="16"/>
  <c r="S118" i="16"/>
  <c r="T118" i="16"/>
  <c r="C119" i="16"/>
  <c r="D119" i="16"/>
  <c r="F119" i="16"/>
  <c r="H119" i="16"/>
  <c r="J119" i="16"/>
  <c r="L119" i="16"/>
  <c r="N119" i="16"/>
  <c r="P119" i="16"/>
  <c r="R119" i="16"/>
  <c r="T119" i="16"/>
  <c r="C120" i="16"/>
  <c r="D120" i="16"/>
  <c r="V120" i="16" s="1"/>
  <c r="F120" i="16"/>
  <c r="H120" i="16"/>
  <c r="J120" i="16"/>
  <c r="L120" i="16"/>
  <c r="N120" i="16"/>
  <c r="P120" i="16"/>
  <c r="R120" i="16"/>
  <c r="T120" i="16"/>
  <c r="B121" i="16"/>
  <c r="C121" i="16"/>
  <c r="D121" i="16"/>
  <c r="F121" i="16"/>
  <c r="H121" i="16"/>
  <c r="J121" i="16"/>
  <c r="L121" i="16"/>
  <c r="N121" i="16"/>
  <c r="P121" i="16"/>
  <c r="R121" i="16"/>
  <c r="T121" i="16"/>
  <c r="B122" i="16"/>
  <c r="C122" i="16"/>
  <c r="D122" i="16"/>
  <c r="F122" i="16"/>
  <c r="H122" i="16"/>
  <c r="J122" i="16"/>
  <c r="L122" i="16"/>
  <c r="N122" i="16"/>
  <c r="P122" i="16"/>
  <c r="R122" i="16"/>
  <c r="T122" i="16"/>
  <c r="C123" i="16"/>
  <c r="D123" i="16"/>
  <c r="F123" i="16"/>
  <c r="H123" i="16"/>
  <c r="J123" i="16"/>
  <c r="L123" i="16"/>
  <c r="N123" i="16"/>
  <c r="P123" i="16"/>
  <c r="R123" i="16"/>
  <c r="T123" i="16"/>
  <c r="C124" i="16"/>
  <c r="D124" i="16"/>
  <c r="F124" i="16"/>
  <c r="H124" i="16"/>
  <c r="J124" i="16"/>
  <c r="L124" i="16"/>
  <c r="N124" i="16"/>
  <c r="P124" i="16"/>
  <c r="R124" i="16"/>
  <c r="T124" i="16"/>
  <c r="B125" i="16"/>
  <c r="C125" i="16"/>
  <c r="D125" i="16"/>
  <c r="F125" i="16"/>
  <c r="H125" i="16"/>
  <c r="J125" i="16"/>
  <c r="L125" i="16"/>
  <c r="N125" i="16"/>
  <c r="P125" i="16"/>
  <c r="R125" i="16"/>
  <c r="T125" i="16"/>
  <c r="C126" i="16"/>
  <c r="D126" i="16"/>
  <c r="F126" i="16"/>
  <c r="H126" i="16"/>
  <c r="J126" i="16"/>
  <c r="L126" i="16"/>
  <c r="N126" i="16"/>
  <c r="P126" i="16"/>
  <c r="R126" i="16"/>
  <c r="T126" i="16"/>
  <c r="C127" i="16"/>
  <c r="D127" i="16"/>
  <c r="F127" i="16"/>
  <c r="H127" i="16"/>
  <c r="J127" i="16"/>
  <c r="L127" i="16"/>
  <c r="N127" i="16"/>
  <c r="P127" i="16"/>
  <c r="R127" i="16"/>
  <c r="T127" i="16"/>
  <c r="C128" i="16"/>
  <c r="D128" i="16"/>
  <c r="F128" i="16"/>
  <c r="H128" i="16"/>
  <c r="J128" i="16"/>
  <c r="L128" i="16"/>
  <c r="N128" i="16"/>
  <c r="P128" i="16"/>
  <c r="R128" i="16"/>
  <c r="T128" i="16"/>
  <c r="B129" i="16"/>
  <c r="C129" i="16"/>
  <c r="D129" i="16"/>
  <c r="F129" i="16"/>
  <c r="H129" i="16"/>
  <c r="J129" i="16"/>
  <c r="L129" i="16"/>
  <c r="N129" i="16"/>
  <c r="P129" i="16"/>
  <c r="R129" i="16"/>
  <c r="T129" i="16"/>
  <c r="C130" i="16"/>
  <c r="D130" i="16"/>
  <c r="F130" i="16"/>
  <c r="H130" i="16"/>
  <c r="J130" i="16"/>
  <c r="L130" i="16"/>
  <c r="N130" i="16"/>
  <c r="P130" i="16"/>
  <c r="R130" i="16"/>
  <c r="T130" i="16"/>
  <c r="C131" i="16"/>
  <c r="D131" i="16"/>
  <c r="F131" i="16"/>
  <c r="H131" i="16"/>
  <c r="J131" i="16"/>
  <c r="L131" i="16"/>
  <c r="N131" i="16"/>
  <c r="P131" i="16"/>
  <c r="R131" i="16"/>
  <c r="T131" i="16"/>
  <c r="C132" i="16"/>
  <c r="D132" i="16"/>
  <c r="F132" i="16"/>
  <c r="H132" i="16"/>
  <c r="J132" i="16"/>
  <c r="L132" i="16"/>
  <c r="N132" i="16"/>
  <c r="P132" i="16"/>
  <c r="R132" i="16"/>
  <c r="T132" i="16"/>
  <c r="B133" i="16"/>
  <c r="C133" i="16"/>
  <c r="D133" i="16"/>
  <c r="F133" i="16"/>
  <c r="H133" i="16"/>
  <c r="J133" i="16"/>
  <c r="L133" i="16"/>
  <c r="N133" i="16"/>
  <c r="P133" i="16"/>
  <c r="R133" i="16"/>
  <c r="T133" i="16"/>
  <c r="C134" i="16"/>
  <c r="D134" i="16"/>
  <c r="F134" i="16"/>
  <c r="H134" i="16"/>
  <c r="J134" i="16"/>
  <c r="L134" i="16"/>
  <c r="N134" i="16"/>
  <c r="P134" i="16"/>
  <c r="R134" i="16"/>
  <c r="T134" i="16"/>
  <c r="C135" i="16"/>
  <c r="D135" i="16"/>
  <c r="F135" i="16"/>
  <c r="H135" i="16"/>
  <c r="J135" i="16"/>
  <c r="L135" i="16"/>
  <c r="N135" i="16"/>
  <c r="P135" i="16"/>
  <c r="R135" i="16"/>
  <c r="T135" i="16"/>
  <c r="C136" i="16"/>
  <c r="D136" i="16"/>
  <c r="V136" i="16" s="1"/>
  <c r="F136" i="16"/>
  <c r="H136" i="16"/>
  <c r="J136" i="16"/>
  <c r="L136" i="16"/>
  <c r="N136" i="16"/>
  <c r="P136" i="16"/>
  <c r="R136" i="16"/>
  <c r="T136" i="16"/>
  <c r="B137" i="16"/>
  <c r="C137" i="16"/>
  <c r="D137" i="16"/>
  <c r="F137" i="16"/>
  <c r="H137" i="16"/>
  <c r="J137" i="16"/>
  <c r="L137" i="16"/>
  <c r="N137" i="16"/>
  <c r="P137" i="16"/>
  <c r="R137" i="16"/>
  <c r="T137" i="16"/>
  <c r="C138" i="16"/>
  <c r="D138" i="16"/>
  <c r="F138" i="16"/>
  <c r="H138" i="16"/>
  <c r="J138" i="16"/>
  <c r="L138" i="16"/>
  <c r="N138" i="16"/>
  <c r="P138" i="16"/>
  <c r="R138" i="16"/>
  <c r="T138" i="16"/>
  <c r="C139" i="16"/>
  <c r="D139" i="16"/>
  <c r="F139" i="16"/>
  <c r="H139" i="16"/>
  <c r="J139" i="16"/>
  <c r="L139" i="16"/>
  <c r="N139" i="16"/>
  <c r="P139" i="16"/>
  <c r="R139" i="16"/>
  <c r="T139" i="16"/>
  <c r="C140" i="16"/>
  <c r="D140" i="16"/>
  <c r="F140" i="16"/>
  <c r="H140" i="16"/>
  <c r="J140" i="16"/>
  <c r="L140" i="16"/>
  <c r="N140" i="16"/>
  <c r="P140" i="16"/>
  <c r="R140" i="16"/>
  <c r="T140" i="16"/>
  <c r="B141" i="16"/>
  <c r="C141" i="16"/>
  <c r="D141" i="16"/>
  <c r="F141" i="16"/>
  <c r="H141" i="16"/>
  <c r="J141" i="16"/>
  <c r="L141" i="16"/>
  <c r="N141" i="16"/>
  <c r="P141" i="16"/>
  <c r="R141" i="16"/>
  <c r="T141" i="16"/>
  <c r="C142" i="16"/>
  <c r="D142" i="16"/>
  <c r="F142" i="16"/>
  <c r="H142" i="16"/>
  <c r="J142" i="16"/>
  <c r="L142" i="16"/>
  <c r="N142" i="16"/>
  <c r="P142" i="16"/>
  <c r="R142" i="16"/>
  <c r="T142" i="16"/>
  <c r="C143" i="16"/>
  <c r="D143" i="16"/>
  <c r="F143" i="16"/>
  <c r="H143" i="16"/>
  <c r="J143" i="16"/>
  <c r="L143" i="16"/>
  <c r="N143" i="16"/>
  <c r="P143" i="16"/>
  <c r="R143" i="16"/>
  <c r="T143" i="16"/>
  <c r="C144" i="16"/>
  <c r="D144" i="16"/>
  <c r="F144" i="16"/>
  <c r="H144" i="16"/>
  <c r="J144" i="16"/>
  <c r="L144" i="16"/>
  <c r="N144" i="16"/>
  <c r="P144" i="16"/>
  <c r="R144" i="16"/>
  <c r="T144" i="16"/>
  <c r="B145" i="16"/>
  <c r="C145" i="16"/>
  <c r="D145" i="16"/>
  <c r="F145" i="16"/>
  <c r="H145" i="16"/>
  <c r="J145" i="16"/>
  <c r="L145" i="16"/>
  <c r="N145" i="16"/>
  <c r="P145" i="16"/>
  <c r="R145" i="16"/>
  <c r="T145" i="16"/>
  <c r="C146" i="16"/>
  <c r="D146" i="16"/>
  <c r="F146" i="16"/>
  <c r="H146" i="16"/>
  <c r="J146" i="16"/>
  <c r="L146" i="16"/>
  <c r="N146" i="16"/>
  <c r="P146" i="16"/>
  <c r="R146" i="16"/>
  <c r="T146" i="16"/>
  <c r="C147" i="16"/>
  <c r="D147" i="16"/>
  <c r="F147" i="16"/>
  <c r="H147" i="16"/>
  <c r="J147" i="16"/>
  <c r="L147" i="16"/>
  <c r="N147" i="16"/>
  <c r="P147" i="16"/>
  <c r="R147" i="16"/>
  <c r="T147" i="16"/>
  <c r="C148" i="16"/>
  <c r="D148" i="16"/>
  <c r="F148" i="16"/>
  <c r="H148" i="16"/>
  <c r="J148" i="16"/>
  <c r="L148" i="16"/>
  <c r="N148" i="16"/>
  <c r="P148" i="16"/>
  <c r="R148" i="16"/>
  <c r="T148" i="16"/>
  <c r="W148" i="16"/>
  <c r="B149" i="16"/>
  <c r="C149" i="16"/>
  <c r="D149" i="16"/>
  <c r="F149" i="16"/>
  <c r="H149" i="16"/>
  <c r="J149" i="16"/>
  <c r="L149" i="16"/>
  <c r="N149" i="16"/>
  <c r="P149" i="16"/>
  <c r="R149" i="16"/>
  <c r="T149" i="16"/>
  <c r="C150" i="16"/>
  <c r="D150" i="16"/>
  <c r="F150" i="16"/>
  <c r="H150" i="16"/>
  <c r="J150" i="16"/>
  <c r="L150" i="16"/>
  <c r="N150" i="16"/>
  <c r="P150" i="16"/>
  <c r="R150" i="16"/>
  <c r="T150" i="16"/>
  <c r="C151" i="16"/>
  <c r="D151" i="16"/>
  <c r="F151" i="16"/>
  <c r="H151" i="16"/>
  <c r="J151" i="16"/>
  <c r="L151" i="16"/>
  <c r="N151" i="16"/>
  <c r="P151" i="16"/>
  <c r="R151" i="16"/>
  <c r="T151" i="16"/>
  <c r="A152" i="16"/>
  <c r="C152" i="16"/>
  <c r="D152" i="16"/>
  <c r="V152" i="16" s="1"/>
  <c r="F152" i="16"/>
  <c r="H152" i="16"/>
  <c r="J152" i="16"/>
  <c r="L152" i="16"/>
  <c r="N152" i="16"/>
  <c r="P152" i="16"/>
  <c r="R152" i="16"/>
  <c r="T152" i="16"/>
  <c r="U152" i="16"/>
  <c r="W152" i="16"/>
  <c r="A153" i="16"/>
  <c r="B153" i="16"/>
  <c r="C153" i="16"/>
  <c r="D153" i="16"/>
  <c r="F153" i="16"/>
  <c r="H153" i="16"/>
  <c r="J153" i="16"/>
  <c r="L153" i="16"/>
  <c r="N153" i="16"/>
  <c r="P153" i="16"/>
  <c r="R153" i="16"/>
  <c r="T153" i="16"/>
  <c r="U153" i="16"/>
  <c r="V153" i="16"/>
  <c r="W153" i="16"/>
  <c r="X153" i="16"/>
  <c r="C154" i="16"/>
  <c r="D154" i="16"/>
  <c r="F154" i="16"/>
  <c r="H154" i="16"/>
  <c r="J154" i="16"/>
  <c r="L154" i="16"/>
  <c r="N154" i="16"/>
  <c r="P154" i="16"/>
  <c r="R154" i="16"/>
  <c r="T154" i="16"/>
  <c r="W154" i="16"/>
  <c r="A155" i="16"/>
  <c r="C155" i="16"/>
  <c r="D155" i="16"/>
  <c r="U155" i="16" s="1"/>
  <c r="F155" i="16"/>
  <c r="H155" i="16"/>
  <c r="J155" i="16"/>
  <c r="L155" i="16"/>
  <c r="N155" i="16"/>
  <c r="P155" i="16"/>
  <c r="R155" i="16"/>
  <c r="T155" i="16"/>
  <c r="V155" i="16"/>
  <c r="W155" i="16"/>
  <c r="X155" i="16"/>
  <c r="C156" i="16"/>
  <c r="D156" i="16"/>
  <c r="V156" i="16" s="1"/>
  <c r="F156" i="16"/>
  <c r="H156" i="16"/>
  <c r="J156" i="16"/>
  <c r="L156" i="16"/>
  <c r="N156" i="16"/>
  <c r="P156" i="16"/>
  <c r="R156" i="16"/>
  <c r="T156" i="16"/>
  <c r="U156" i="16"/>
  <c r="W156" i="16"/>
  <c r="A157" i="16"/>
  <c r="B157" i="16"/>
  <c r="C157" i="16"/>
  <c r="D157" i="16"/>
  <c r="F157" i="16"/>
  <c r="H157" i="16"/>
  <c r="J157" i="16"/>
  <c r="L157" i="16"/>
  <c r="N157" i="16"/>
  <c r="P157" i="16"/>
  <c r="R157" i="16"/>
  <c r="T157" i="16"/>
  <c r="U157" i="16"/>
  <c r="V157" i="16"/>
  <c r="W157" i="16"/>
  <c r="X157" i="16"/>
  <c r="C158" i="16"/>
  <c r="D158" i="16"/>
  <c r="F158" i="16"/>
  <c r="H158" i="16"/>
  <c r="J158" i="16"/>
  <c r="L158" i="16"/>
  <c r="N158" i="16"/>
  <c r="P158" i="16"/>
  <c r="R158" i="16"/>
  <c r="T158" i="16"/>
  <c r="W158" i="16"/>
  <c r="A159" i="16"/>
  <c r="C159" i="16"/>
  <c r="D159" i="16"/>
  <c r="U159" i="16" s="1"/>
  <c r="F159" i="16"/>
  <c r="H159" i="16"/>
  <c r="J159" i="16"/>
  <c r="L159" i="16"/>
  <c r="N159" i="16"/>
  <c r="P159" i="16"/>
  <c r="R159" i="16"/>
  <c r="T159" i="16"/>
  <c r="V159" i="16"/>
  <c r="W159" i="16"/>
  <c r="X159" i="16"/>
  <c r="C160" i="16"/>
  <c r="D160" i="16"/>
  <c r="V160" i="16" s="1"/>
  <c r="F160" i="16"/>
  <c r="H160" i="16"/>
  <c r="J160" i="16"/>
  <c r="L160" i="16"/>
  <c r="N160" i="16"/>
  <c r="P160" i="16"/>
  <c r="R160" i="16"/>
  <c r="T160" i="16"/>
  <c r="U160" i="16"/>
  <c r="W160" i="16"/>
  <c r="A161" i="16"/>
  <c r="B161" i="16"/>
  <c r="C161" i="16"/>
  <c r="D161" i="16"/>
  <c r="F161" i="16"/>
  <c r="H161" i="16"/>
  <c r="J161" i="16"/>
  <c r="L161" i="16"/>
  <c r="N161" i="16"/>
  <c r="P161" i="16"/>
  <c r="R161" i="16"/>
  <c r="T161" i="16"/>
  <c r="U161" i="16"/>
  <c r="V161" i="16"/>
  <c r="W161" i="16"/>
  <c r="X161" i="16"/>
  <c r="C162" i="16"/>
  <c r="D162" i="16"/>
  <c r="W162" i="16" s="1"/>
  <c r="F162" i="16"/>
  <c r="H162" i="16"/>
  <c r="J162" i="16"/>
  <c r="L162" i="16"/>
  <c r="N162" i="16"/>
  <c r="P162" i="16"/>
  <c r="R162" i="16"/>
  <c r="T162" i="16"/>
  <c r="A163" i="16"/>
  <c r="C163" i="16"/>
  <c r="D163" i="16"/>
  <c r="U163" i="16" s="1"/>
  <c r="F163" i="16"/>
  <c r="H163" i="16"/>
  <c r="J163" i="16"/>
  <c r="L163" i="16"/>
  <c r="N163" i="16"/>
  <c r="P163" i="16"/>
  <c r="R163" i="16"/>
  <c r="T163" i="16"/>
  <c r="V163" i="16"/>
  <c r="W163" i="16"/>
  <c r="X163" i="16"/>
  <c r="C164" i="16"/>
  <c r="D164" i="16"/>
  <c r="V164" i="16" s="1"/>
  <c r="F164" i="16"/>
  <c r="H164" i="16"/>
  <c r="J164" i="16"/>
  <c r="L164" i="16"/>
  <c r="N164" i="16"/>
  <c r="P164" i="16"/>
  <c r="R164" i="16"/>
  <c r="T164" i="16"/>
  <c r="U164" i="16"/>
  <c r="W164" i="16"/>
  <c r="A165" i="16"/>
  <c r="B165" i="16"/>
  <c r="C165" i="16"/>
  <c r="D165" i="16"/>
  <c r="F165" i="16"/>
  <c r="H165" i="16"/>
  <c r="J165" i="16"/>
  <c r="L165" i="16"/>
  <c r="N165" i="16"/>
  <c r="P165" i="16"/>
  <c r="R165" i="16"/>
  <c r="T165" i="16"/>
  <c r="U165" i="16"/>
  <c r="V165" i="16"/>
  <c r="W165" i="16"/>
  <c r="X165" i="16"/>
  <c r="C166" i="16"/>
  <c r="D166" i="16"/>
  <c r="F166" i="16"/>
  <c r="H166" i="16"/>
  <c r="J166" i="16"/>
  <c r="L166" i="16"/>
  <c r="N166" i="16"/>
  <c r="P166" i="16"/>
  <c r="R166" i="16"/>
  <c r="T166" i="16"/>
  <c r="A167" i="16"/>
  <c r="C167" i="16"/>
  <c r="D167" i="16"/>
  <c r="U167" i="16" s="1"/>
  <c r="F167" i="16"/>
  <c r="H167" i="16"/>
  <c r="J167" i="16"/>
  <c r="L167" i="16"/>
  <c r="N167" i="16"/>
  <c r="P167" i="16"/>
  <c r="R167" i="16"/>
  <c r="T167" i="16"/>
  <c r="V167" i="16"/>
  <c r="W167" i="16"/>
  <c r="X167" i="16"/>
  <c r="C168" i="16"/>
  <c r="D168" i="16"/>
  <c r="V168" i="16" s="1"/>
  <c r="F168" i="16"/>
  <c r="H168" i="16"/>
  <c r="J168" i="16"/>
  <c r="L168" i="16"/>
  <c r="N168" i="16"/>
  <c r="P168" i="16"/>
  <c r="R168" i="16"/>
  <c r="T168" i="16"/>
  <c r="U168" i="16"/>
  <c r="W168" i="16"/>
  <c r="A169" i="16"/>
  <c r="B169" i="16"/>
  <c r="C169" i="16"/>
  <c r="D169" i="16"/>
  <c r="F169" i="16"/>
  <c r="H169" i="16"/>
  <c r="J169" i="16"/>
  <c r="L169" i="16"/>
  <c r="N169" i="16"/>
  <c r="P169" i="16"/>
  <c r="R169" i="16"/>
  <c r="T169" i="16"/>
  <c r="U169" i="16"/>
  <c r="V169" i="16"/>
  <c r="W169" i="16"/>
  <c r="X169" i="16"/>
  <c r="C170" i="16"/>
  <c r="D170" i="16"/>
  <c r="F170" i="16"/>
  <c r="H170" i="16"/>
  <c r="J170" i="16"/>
  <c r="L170" i="16"/>
  <c r="N170" i="16"/>
  <c r="P170" i="16"/>
  <c r="R170" i="16"/>
  <c r="T170" i="16"/>
  <c r="W170" i="16"/>
  <c r="A171" i="16"/>
  <c r="C171" i="16"/>
  <c r="D171" i="16"/>
  <c r="U171" i="16" s="1"/>
  <c r="F171" i="16"/>
  <c r="H171" i="16"/>
  <c r="J171" i="16"/>
  <c r="L171" i="16"/>
  <c r="N171" i="16"/>
  <c r="P171" i="16"/>
  <c r="R171" i="16"/>
  <c r="T171" i="16"/>
  <c r="V171" i="16"/>
  <c r="W171" i="16"/>
  <c r="X171" i="16"/>
  <c r="C172" i="16"/>
  <c r="D172" i="16"/>
  <c r="V172" i="16" s="1"/>
  <c r="F172" i="16"/>
  <c r="H172" i="16"/>
  <c r="J172" i="16"/>
  <c r="L172" i="16"/>
  <c r="N172" i="16"/>
  <c r="P172" i="16"/>
  <c r="R172" i="16"/>
  <c r="T172" i="16"/>
  <c r="U172" i="16"/>
  <c r="W172" i="16"/>
  <c r="A173" i="16"/>
  <c r="B173" i="16"/>
  <c r="C173" i="16"/>
  <c r="D173" i="16"/>
  <c r="F173" i="16"/>
  <c r="H173" i="16"/>
  <c r="J173" i="16"/>
  <c r="L173" i="16"/>
  <c r="N173" i="16"/>
  <c r="P173" i="16"/>
  <c r="R173" i="16"/>
  <c r="T173" i="16"/>
  <c r="U173" i="16"/>
  <c r="V173" i="16"/>
  <c r="W173" i="16"/>
  <c r="X173" i="16"/>
  <c r="C174" i="16"/>
  <c r="D174" i="16"/>
  <c r="F174" i="16"/>
  <c r="H174" i="16"/>
  <c r="J174" i="16"/>
  <c r="L174" i="16"/>
  <c r="N174" i="16"/>
  <c r="P174" i="16"/>
  <c r="R174" i="16"/>
  <c r="T174" i="16"/>
  <c r="W174" i="16"/>
  <c r="A175" i="16"/>
  <c r="C175" i="16"/>
  <c r="D175" i="16"/>
  <c r="U175" i="16" s="1"/>
  <c r="F175" i="16"/>
  <c r="H175" i="16"/>
  <c r="J175" i="16"/>
  <c r="L175" i="16"/>
  <c r="N175" i="16"/>
  <c r="P175" i="16"/>
  <c r="R175" i="16"/>
  <c r="T175" i="16"/>
  <c r="V175" i="16"/>
  <c r="W175" i="16"/>
  <c r="X175" i="16"/>
  <c r="C176" i="16"/>
  <c r="D176" i="16"/>
  <c r="V176" i="16" s="1"/>
  <c r="F176" i="16"/>
  <c r="H176" i="16"/>
  <c r="J176" i="16"/>
  <c r="L176" i="16"/>
  <c r="N176" i="16"/>
  <c r="P176" i="16"/>
  <c r="R176" i="16"/>
  <c r="T176" i="16"/>
  <c r="U176" i="16"/>
  <c r="W176" i="16"/>
  <c r="A177" i="16"/>
  <c r="B177" i="16"/>
  <c r="C177" i="16"/>
  <c r="D177" i="16"/>
  <c r="F177" i="16"/>
  <c r="H177" i="16"/>
  <c r="J177" i="16"/>
  <c r="L177" i="16"/>
  <c r="N177" i="16"/>
  <c r="P177" i="16"/>
  <c r="R177" i="16"/>
  <c r="T177" i="16"/>
  <c r="U177" i="16"/>
  <c r="V177" i="16"/>
  <c r="W177" i="16"/>
  <c r="X177" i="16"/>
  <c r="C178" i="16"/>
  <c r="D178" i="16"/>
  <c r="W178" i="16" s="1"/>
  <c r="F178" i="16"/>
  <c r="H178" i="16"/>
  <c r="J178" i="16"/>
  <c r="L178" i="16"/>
  <c r="N178" i="16"/>
  <c r="P178" i="16"/>
  <c r="R178" i="16"/>
  <c r="T178" i="16"/>
  <c r="A179" i="16"/>
  <c r="C179" i="16"/>
  <c r="D179" i="16"/>
  <c r="U179" i="16" s="1"/>
  <c r="F179" i="16"/>
  <c r="H179" i="16"/>
  <c r="J179" i="16"/>
  <c r="L179" i="16"/>
  <c r="N179" i="16"/>
  <c r="P179" i="16"/>
  <c r="R179" i="16"/>
  <c r="T179" i="16"/>
  <c r="V179" i="16"/>
  <c r="W179" i="16"/>
  <c r="X179" i="16"/>
  <c r="C180" i="16"/>
  <c r="D180" i="16"/>
  <c r="V180" i="16" s="1"/>
  <c r="F180" i="16"/>
  <c r="H180" i="16"/>
  <c r="J180" i="16"/>
  <c r="L180" i="16"/>
  <c r="N180" i="16"/>
  <c r="P180" i="16"/>
  <c r="R180" i="16"/>
  <c r="T180" i="16"/>
  <c r="U180" i="16"/>
  <c r="W180" i="16"/>
  <c r="A181" i="16"/>
  <c r="B181" i="16"/>
  <c r="C181" i="16"/>
  <c r="D181" i="16"/>
  <c r="F181" i="16"/>
  <c r="H181" i="16"/>
  <c r="J181" i="16"/>
  <c r="L181" i="16"/>
  <c r="N181" i="16"/>
  <c r="P181" i="16"/>
  <c r="R181" i="16"/>
  <c r="T181" i="16"/>
  <c r="U181" i="16"/>
  <c r="V181" i="16"/>
  <c r="W181" i="16"/>
  <c r="X181" i="16"/>
  <c r="C182" i="16"/>
  <c r="D182" i="16"/>
  <c r="U182" i="16" s="1"/>
  <c r="F182" i="16"/>
  <c r="H182" i="16"/>
  <c r="J182" i="16"/>
  <c r="L182" i="16"/>
  <c r="N182" i="16"/>
  <c r="P182" i="16"/>
  <c r="R182" i="16"/>
  <c r="T182" i="16"/>
  <c r="W182" i="16"/>
  <c r="A183" i="16"/>
  <c r="C183" i="16"/>
  <c r="D183" i="16"/>
  <c r="U183" i="16" s="1"/>
  <c r="F183" i="16"/>
  <c r="H183" i="16"/>
  <c r="J183" i="16"/>
  <c r="L183" i="16"/>
  <c r="N183" i="16"/>
  <c r="P183" i="16"/>
  <c r="R183" i="16"/>
  <c r="T183" i="16"/>
  <c r="V183" i="16"/>
  <c r="W183" i="16"/>
  <c r="X183" i="16"/>
  <c r="C184" i="16"/>
  <c r="D184" i="16"/>
  <c r="U184" i="16" s="1"/>
  <c r="F184" i="16"/>
  <c r="H184" i="16"/>
  <c r="J184" i="16"/>
  <c r="L184" i="16"/>
  <c r="N184" i="16"/>
  <c r="P184" i="16"/>
  <c r="R184" i="16"/>
  <c r="T184" i="16"/>
  <c r="W184" i="16"/>
  <c r="A185" i="16"/>
  <c r="B185" i="16"/>
  <c r="C185" i="16"/>
  <c r="D185" i="16"/>
  <c r="F185" i="16"/>
  <c r="H185" i="16"/>
  <c r="J185" i="16"/>
  <c r="L185" i="16"/>
  <c r="N185" i="16"/>
  <c r="P185" i="16"/>
  <c r="R185" i="16"/>
  <c r="T185" i="16"/>
  <c r="U185" i="16"/>
  <c r="V185" i="16"/>
  <c r="W185" i="16"/>
  <c r="X185" i="16"/>
  <c r="C186" i="16"/>
  <c r="D186" i="16"/>
  <c r="F186" i="16"/>
  <c r="H186" i="16"/>
  <c r="J186" i="16"/>
  <c r="L186" i="16"/>
  <c r="N186" i="16"/>
  <c r="P186" i="16"/>
  <c r="R186" i="16"/>
  <c r="T186" i="16"/>
  <c r="U186" i="16"/>
  <c r="A187" i="16"/>
  <c r="C187" i="16"/>
  <c r="D187" i="16"/>
  <c r="U187" i="16" s="1"/>
  <c r="F187" i="16"/>
  <c r="H187" i="16"/>
  <c r="J187" i="16"/>
  <c r="L187" i="16"/>
  <c r="N187" i="16"/>
  <c r="P187" i="16"/>
  <c r="R187" i="16"/>
  <c r="T187" i="16"/>
  <c r="V187" i="16"/>
  <c r="W187" i="16"/>
  <c r="X187" i="16"/>
  <c r="C188" i="16"/>
  <c r="D188" i="16"/>
  <c r="F188" i="16"/>
  <c r="H188" i="16"/>
  <c r="J188" i="16"/>
  <c r="L188" i="16"/>
  <c r="N188" i="16"/>
  <c r="P188" i="16"/>
  <c r="R188" i="16"/>
  <c r="T188" i="16"/>
  <c r="U188" i="16"/>
  <c r="A189" i="16"/>
  <c r="B189" i="16"/>
  <c r="C189" i="16"/>
  <c r="D189" i="16"/>
  <c r="F189" i="16"/>
  <c r="H189" i="16"/>
  <c r="J189" i="16"/>
  <c r="L189" i="16"/>
  <c r="N189" i="16"/>
  <c r="P189" i="16"/>
  <c r="R189" i="16"/>
  <c r="T189" i="16"/>
  <c r="U189" i="16"/>
  <c r="V189" i="16"/>
  <c r="W189" i="16"/>
  <c r="X189" i="16"/>
  <c r="C190" i="16"/>
  <c r="D190" i="16"/>
  <c r="U190" i="16" s="1"/>
  <c r="F190" i="16"/>
  <c r="H190" i="16"/>
  <c r="J190" i="16"/>
  <c r="L190" i="16"/>
  <c r="N190" i="16"/>
  <c r="P190" i="16"/>
  <c r="R190" i="16"/>
  <c r="T190" i="16"/>
  <c r="W190" i="16"/>
  <c r="A191" i="16"/>
  <c r="C191" i="16"/>
  <c r="D191" i="16"/>
  <c r="U191" i="16" s="1"/>
  <c r="F191" i="16"/>
  <c r="H191" i="16"/>
  <c r="J191" i="16"/>
  <c r="L191" i="16"/>
  <c r="N191" i="16"/>
  <c r="P191" i="16"/>
  <c r="R191" i="16"/>
  <c r="T191" i="16"/>
  <c r="V191" i="16"/>
  <c r="W191" i="16"/>
  <c r="X191" i="16"/>
  <c r="C192" i="16"/>
  <c r="D192" i="16"/>
  <c r="U192" i="16" s="1"/>
  <c r="F192" i="16"/>
  <c r="H192" i="16"/>
  <c r="J192" i="16"/>
  <c r="L192" i="16"/>
  <c r="N192" i="16"/>
  <c r="P192" i="16"/>
  <c r="R192" i="16"/>
  <c r="T192" i="16"/>
  <c r="W192" i="16"/>
  <c r="A193" i="16"/>
  <c r="B193" i="16"/>
  <c r="C193" i="16"/>
  <c r="D193" i="16"/>
  <c r="F193" i="16"/>
  <c r="H193" i="16"/>
  <c r="J193" i="16"/>
  <c r="L193" i="16"/>
  <c r="N193" i="16"/>
  <c r="P193" i="16"/>
  <c r="R193" i="16"/>
  <c r="T193" i="16"/>
  <c r="U193" i="16"/>
  <c r="V193" i="16"/>
  <c r="W193" i="16"/>
  <c r="X193" i="16"/>
  <c r="C194" i="16"/>
  <c r="D194" i="16"/>
  <c r="F194" i="16"/>
  <c r="H194" i="16"/>
  <c r="J194" i="16"/>
  <c r="L194" i="16"/>
  <c r="N194" i="16"/>
  <c r="P194" i="16"/>
  <c r="R194" i="16"/>
  <c r="T194" i="16"/>
  <c r="U194" i="16"/>
  <c r="A195" i="16"/>
  <c r="C195" i="16"/>
  <c r="D195" i="16"/>
  <c r="U195" i="16" s="1"/>
  <c r="F195" i="16"/>
  <c r="H195" i="16"/>
  <c r="J195" i="16"/>
  <c r="L195" i="16"/>
  <c r="N195" i="16"/>
  <c r="P195" i="16"/>
  <c r="R195" i="16"/>
  <c r="T195" i="16"/>
  <c r="V195" i="16"/>
  <c r="W195" i="16"/>
  <c r="X195" i="16"/>
  <c r="C196" i="16"/>
  <c r="D196" i="16"/>
  <c r="F196" i="16"/>
  <c r="H196" i="16"/>
  <c r="J196" i="16"/>
  <c r="L196" i="16"/>
  <c r="N196" i="16"/>
  <c r="P196" i="16"/>
  <c r="R196" i="16"/>
  <c r="T196" i="16"/>
  <c r="U196" i="16"/>
  <c r="A197" i="16"/>
  <c r="B197" i="16"/>
  <c r="C197" i="16"/>
  <c r="D197" i="16"/>
  <c r="F197" i="16"/>
  <c r="H197" i="16"/>
  <c r="J197" i="16"/>
  <c r="L197" i="16"/>
  <c r="N197" i="16"/>
  <c r="P197" i="16"/>
  <c r="R197" i="16"/>
  <c r="T197" i="16"/>
  <c r="U197" i="16"/>
  <c r="V197" i="16"/>
  <c r="W197" i="16"/>
  <c r="X197" i="16"/>
  <c r="C198" i="16"/>
  <c r="D198" i="16"/>
  <c r="U198" i="16" s="1"/>
  <c r="F198" i="16"/>
  <c r="H198" i="16"/>
  <c r="J198" i="16"/>
  <c r="L198" i="16"/>
  <c r="N198" i="16"/>
  <c r="P198" i="16"/>
  <c r="R198" i="16"/>
  <c r="T198" i="16"/>
  <c r="W198" i="16"/>
  <c r="A199" i="16"/>
  <c r="C199" i="16"/>
  <c r="D199" i="16"/>
  <c r="U199" i="16" s="1"/>
  <c r="F199" i="16"/>
  <c r="H199" i="16"/>
  <c r="J199" i="16"/>
  <c r="L199" i="16"/>
  <c r="N199" i="16"/>
  <c r="P199" i="16"/>
  <c r="R199" i="16"/>
  <c r="T199" i="16"/>
  <c r="V199" i="16"/>
  <c r="W199" i="16"/>
  <c r="X199" i="16"/>
  <c r="C200" i="16"/>
  <c r="D200" i="16"/>
  <c r="U200" i="16" s="1"/>
  <c r="F200" i="16"/>
  <c r="H200" i="16"/>
  <c r="J200" i="16"/>
  <c r="L200" i="16"/>
  <c r="N200" i="16"/>
  <c r="P200" i="16"/>
  <c r="R200" i="16"/>
  <c r="T200" i="16"/>
  <c r="W200" i="16"/>
  <c r="A201" i="16"/>
  <c r="B201" i="16"/>
  <c r="C201" i="16"/>
  <c r="D201" i="16"/>
  <c r="F201" i="16"/>
  <c r="H201" i="16"/>
  <c r="J201" i="16"/>
  <c r="L201" i="16"/>
  <c r="N201" i="16"/>
  <c r="P201" i="16"/>
  <c r="R201" i="16"/>
  <c r="T201" i="16"/>
  <c r="U201" i="16"/>
  <c r="V201" i="16"/>
  <c r="W201" i="16"/>
  <c r="X201" i="16"/>
  <c r="C202" i="16"/>
  <c r="D202" i="16"/>
  <c r="F202" i="16"/>
  <c r="H202" i="16"/>
  <c r="J202" i="16"/>
  <c r="L202" i="16"/>
  <c r="N202" i="16"/>
  <c r="P202" i="16"/>
  <c r="R202" i="16"/>
  <c r="T202" i="16"/>
  <c r="U202" i="16"/>
  <c r="A203" i="16"/>
  <c r="C203" i="16"/>
  <c r="D203" i="16"/>
  <c r="U203" i="16" s="1"/>
  <c r="F203" i="16"/>
  <c r="H203" i="16"/>
  <c r="J203" i="16"/>
  <c r="L203" i="16"/>
  <c r="N203" i="16"/>
  <c r="P203" i="16"/>
  <c r="R203" i="16"/>
  <c r="T203" i="16"/>
  <c r="V203" i="16"/>
  <c r="W203" i="16"/>
  <c r="X203" i="16"/>
  <c r="C204" i="16"/>
  <c r="D204" i="16"/>
  <c r="F204" i="16"/>
  <c r="H204" i="16"/>
  <c r="J204" i="16"/>
  <c r="L204" i="16"/>
  <c r="N204" i="16"/>
  <c r="P204" i="16"/>
  <c r="R204" i="16"/>
  <c r="T204" i="16"/>
  <c r="U204" i="16"/>
  <c r="A205" i="16"/>
  <c r="B205" i="16"/>
  <c r="C205" i="16"/>
  <c r="D205" i="16"/>
  <c r="F205" i="16"/>
  <c r="H205" i="16"/>
  <c r="J205" i="16"/>
  <c r="L205" i="16"/>
  <c r="N205" i="16"/>
  <c r="P205" i="16"/>
  <c r="R205" i="16"/>
  <c r="T205" i="16"/>
  <c r="U205" i="16"/>
  <c r="V205" i="16"/>
  <c r="W205" i="16"/>
  <c r="X205" i="16"/>
  <c r="C206" i="16"/>
  <c r="D206" i="16"/>
  <c r="U206" i="16" s="1"/>
  <c r="F206" i="16"/>
  <c r="H206" i="16"/>
  <c r="J206" i="16"/>
  <c r="L206" i="16"/>
  <c r="N206" i="16"/>
  <c r="P206" i="16"/>
  <c r="R206" i="16"/>
  <c r="T206" i="16"/>
  <c r="W206" i="16"/>
  <c r="A207" i="16"/>
  <c r="C207" i="16"/>
  <c r="D207" i="16"/>
  <c r="U207" i="16" s="1"/>
  <c r="F207" i="16"/>
  <c r="H207" i="16"/>
  <c r="J207" i="16"/>
  <c r="L207" i="16"/>
  <c r="N207" i="16"/>
  <c r="P207" i="16"/>
  <c r="R207" i="16"/>
  <c r="T207" i="16"/>
  <c r="V207" i="16"/>
  <c r="W207" i="16"/>
  <c r="X207" i="16"/>
  <c r="C208" i="16"/>
  <c r="D208" i="16"/>
  <c r="U208" i="16" s="1"/>
  <c r="F208" i="16"/>
  <c r="H208" i="16"/>
  <c r="J208" i="16"/>
  <c r="L208" i="16"/>
  <c r="N208" i="16"/>
  <c r="P208" i="16"/>
  <c r="R208" i="16"/>
  <c r="T208" i="16"/>
  <c r="W208" i="16"/>
  <c r="A209" i="16"/>
  <c r="B209" i="16"/>
  <c r="C209" i="16"/>
  <c r="D209" i="16"/>
  <c r="F209" i="16"/>
  <c r="H209" i="16"/>
  <c r="J209" i="16"/>
  <c r="L209" i="16"/>
  <c r="N209" i="16"/>
  <c r="P209" i="16"/>
  <c r="R209" i="16"/>
  <c r="T209" i="16"/>
  <c r="U209" i="16"/>
  <c r="V209" i="16"/>
  <c r="W209" i="16"/>
  <c r="X209" i="16"/>
  <c r="C210" i="16"/>
  <c r="D210" i="16"/>
  <c r="F210" i="16"/>
  <c r="H210" i="16"/>
  <c r="J210" i="16"/>
  <c r="L210" i="16"/>
  <c r="N210" i="16"/>
  <c r="P210" i="16"/>
  <c r="R210" i="16"/>
  <c r="T210" i="16"/>
  <c r="U210" i="16"/>
  <c r="A211" i="16"/>
  <c r="C211" i="16"/>
  <c r="D211" i="16"/>
  <c r="U211" i="16" s="1"/>
  <c r="F211" i="16"/>
  <c r="H211" i="16"/>
  <c r="J211" i="16"/>
  <c r="L211" i="16"/>
  <c r="N211" i="16"/>
  <c r="P211" i="16"/>
  <c r="R211" i="16"/>
  <c r="T211" i="16"/>
  <c r="V211" i="16"/>
  <c r="W211" i="16"/>
  <c r="X211" i="16"/>
  <c r="C212" i="16"/>
  <c r="D212" i="16"/>
  <c r="F212" i="16"/>
  <c r="H212" i="16"/>
  <c r="J212" i="16"/>
  <c r="L212" i="16"/>
  <c r="N212" i="16"/>
  <c r="P212" i="16"/>
  <c r="R212" i="16"/>
  <c r="T212" i="16"/>
  <c r="U212" i="16"/>
  <c r="A213" i="16"/>
  <c r="B213" i="16"/>
  <c r="C213" i="16"/>
  <c r="D213" i="16"/>
  <c r="F213" i="16"/>
  <c r="H213" i="16"/>
  <c r="J213" i="16"/>
  <c r="L213" i="16"/>
  <c r="N213" i="16"/>
  <c r="P213" i="16"/>
  <c r="R213" i="16"/>
  <c r="T213" i="16"/>
  <c r="U213" i="16"/>
  <c r="V213" i="16"/>
  <c r="W213" i="16"/>
  <c r="X213" i="16"/>
  <c r="C214" i="16"/>
  <c r="D214" i="16"/>
  <c r="U214" i="16" s="1"/>
  <c r="F214" i="16"/>
  <c r="H214" i="16"/>
  <c r="J214" i="16"/>
  <c r="L214" i="16"/>
  <c r="N214" i="16"/>
  <c r="P214" i="16"/>
  <c r="R214" i="16"/>
  <c r="T214" i="16"/>
  <c r="W214" i="16"/>
  <c r="A215" i="16"/>
  <c r="C215" i="16"/>
  <c r="D215" i="16"/>
  <c r="U215" i="16" s="1"/>
  <c r="F215" i="16"/>
  <c r="H215" i="16"/>
  <c r="J215" i="16"/>
  <c r="L215" i="16"/>
  <c r="N215" i="16"/>
  <c r="P215" i="16"/>
  <c r="R215" i="16"/>
  <c r="T215" i="16"/>
  <c r="V215" i="16"/>
  <c r="W215" i="16"/>
  <c r="X215" i="16"/>
  <c r="C216" i="16"/>
  <c r="D216" i="16"/>
  <c r="U216" i="16" s="1"/>
  <c r="F216" i="16"/>
  <c r="H216" i="16"/>
  <c r="J216" i="16"/>
  <c r="L216" i="16"/>
  <c r="N216" i="16"/>
  <c r="P216" i="16"/>
  <c r="R216" i="16"/>
  <c r="T216" i="16"/>
  <c r="V216" i="16"/>
  <c r="W216" i="16"/>
  <c r="A217" i="16"/>
  <c r="B217" i="16"/>
  <c r="C217" i="16"/>
  <c r="D217" i="16"/>
  <c r="F217" i="16"/>
  <c r="H217" i="16"/>
  <c r="J217" i="16"/>
  <c r="L217" i="16"/>
  <c r="N217" i="16"/>
  <c r="P217" i="16"/>
  <c r="R217" i="16"/>
  <c r="T217" i="16"/>
  <c r="U217" i="16"/>
  <c r="V217" i="16"/>
  <c r="W217" i="16"/>
  <c r="X217" i="16"/>
  <c r="C218" i="16"/>
  <c r="D218" i="16"/>
  <c r="A218" i="16" s="1"/>
  <c r="F218" i="16"/>
  <c r="H218" i="16"/>
  <c r="J218" i="16"/>
  <c r="L218" i="16"/>
  <c r="N218" i="16"/>
  <c r="P218" i="16"/>
  <c r="R218" i="16"/>
  <c r="T218" i="16"/>
  <c r="V218" i="16"/>
  <c r="W218" i="16"/>
  <c r="A219" i="16"/>
  <c r="C219" i="16"/>
  <c r="D219" i="16"/>
  <c r="F219" i="16"/>
  <c r="H219" i="16"/>
  <c r="J219" i="16"/>
  <c r="L219" i="16"/>
  <c r="N219" i="16"/>
  <c r="P219" i="16"/>
  <c r="R219" i="16"/>
  <c r="T219" i="16"/>
  <c r="U219" i="16"/>
  <c r="V219" i="16"/>
  <c r="W219" i="16"/>
  <c r="X219" i="16"/>
  <c r="A220" i="16"/>
  <c r="C220" i="16"/>
  <c r="D220" i="16"/>
  <c r="V220" i="16" s="1"/>
  <c r="F220" i="16"/>
  <c r="H220" i="16"/>
  <c r="J220" i="16"/>
  <c r="L220" i="16"/>
  <c r="N220" i="16"/>
  <c r="P220" i="16"/>
  <c r="R220" i="16"/>
  <c r="T220" i="16"/>
  <c r="U220" i="16"/>
  <c r="W220" i="16"/>
  <c r="X220" i="16"/>
  <c r="B221" i="16"/>
  <c r="C221" i="16"/>
  <c r="D221" i="16"/>
  <c r="F221" i="16"/>
  <c r="H221" i="16"/>
  <c r="J221" i="16"/>
  <c r="L221" i="16"/>
  <c r="N221" i="16"/>
  <c r="P221" i="16"/>
  <c r="R221" i="16"/>
  <c r="T221" i="16"/>
  <c r="C222" i="16"/>
  <c r="D222" i="16"/>
  <c r="A222" i="16" s="1"/>
  <c r="F222" i="16"/>
  <c r="H222" i="16"/>
  <c r="J222" i="16"/>
  <c r="L222" i="16"/>
  <c r="N222" i="16"/>
  <c r="P222" i="16"/>
  <c r="R222" i="16"/>
  <c r="T222" i="16"/>
  <c r="V222" i="16"/>
  <c r="W222" i="16"/>
  <c r="A223" i="16"/>
  <c r="C223" i="16"/>
  <c r="D223" i="16"/>
  <c r="F223" i="16"/>
  <c r="H223" i="16"/>
  <c r="J223" i="16"/>
  <c r="L223" i="16"/>
  <c r="N223" i="16"/>
  <c r="P223" i="16"/>
  <c r="R223" i="16"/>
  <c r="T223" i="16"/>
  <c r="U223" i="16"/>
  <c r="V223" i="16"/>
  <c r="W223" i="16"/>
  <c r="X223" i="16"/>
  <c r="A224" i="16"/>
  <c r="C224" i="16"/>
  <c r="D224" i="16"/>
  <c r="V224" i="16" s="1"/>
  <c r="F224" i="16"/>
  <c r="H224" i="16"/>
  <c r="J224" i="16"/>
  <c r="L224" i="16"/>
  <c r="N224" i="16"/>
  <c r="P224" i="16"/>
  <c r="R224" i="16"/>
  <c r="T224" i="16"/>
  <c r="U224" i="16"/>
  <c r="W224" i="16"/>
  <c r="X224" i="16"/>
  <c r="B225" i="16"/>
  <c r="C225" i="16"/>
  <c r="D225" i="16"/>
  <c r="F225" i="16"/>
  <c r="H225" i="16"/>
  <c r="J225" i="16"/>
  <c r="L225" i="16"/>
  <c r="N225" i="16"/>
  <c r="P225" i="16"/>
  <c r="R225" i="16"/>
  <c r="T225" i="16"/>
  <c r="W225" i="16"/>
  <c r="C226" i="16"/>
  <c r="D226" i="16"/>
  <c r="A226" i="16" s="1"/>
  <c r="F226" i="16"/>
  <c r="H226" i="16"/>
  <c r="J226" i="16"/>
  <c r="L226" i="16"/>
  <c r="N226" i="16"/>
  <c r="P226" i="16"/>
  <c r="R226" i="16"/>
  <c r="T226" i="16"/>
  <c r="V226" i="16"/>
  <c r="W226" i="16"/>
  <c r="A227" i="16"/>
  <c r="C227" i="16"/>
  <c r="D227" i="16"/>
  <c r="F227" i="16"/>
  <c r="H227" i="16"/>
  <c r="J227" i="16"/>
  <c r="L227" i="16"/>
  <c r="N227" i="16"/>
  <c r="P227" i="16"/>
  <c r="R227" i="16"/>
  <c r="T227" i="16"/>
  <c r="U227" i="16"/>
  <c r="V227" i="16"/>
  <c r="W227" i="16"/>
  <c r="X227" i="16"/>
  <c r="A228" i="16"/>
  <c r="C228" i="16"/>
  <c r="D228" i="16"/>
  <c r="V228" i="16" s="1"/>
  <c r="F228" i="16"/>
  <c r="H228" i="16"/>
  <c r="J228" i="16"/>
  <c r="L228" i="16"/>
  <c r="N228" i="16"/>
  <c r="P228" i="16"/>
  <c r="R228" i="16"/>
  <c r="T228" i="16"/>
  <c r="U228" i="16"/>
  <c r="W228" i="16"/>
  <c r="X228" i="16"/>
  <c r="B229" i="16"/>
  <c r="C229" i="16"/>
  <c r="D229" i="16"/>
  <c r="F229" i="16"/>
  <c r="H229" i="16"/>
  <c r="J229" i="16"/>
  <c r="L229" i="16"/>
  <c r="N229" i="16"/>
  <c r="P229" i="16"/>
  <c r="R229" i="16"/>
  <c r="T229" i="16"/>
  <c r="W229" i="16"/>
  <c r="C230" i="16"/>
  <c r="D230" i="16"/>
  <c r="A230" i="16" s="1"/>
  <c r="F230" i="16"/>
  <c r="H230" i="16"/>
  <c r="J230" i="16"/>
  <c r="L230" i="16"/>
  <c r="N230" i="16"/>
  <c r="P230" i="16"/>
  <c r="R230" i="16"/>
  <c r="T230" i="16"/>
  <c r="V230" i="16"/>
  <c r="W230" i="16"/>
  <c r="A231" i="16"/>
  <c r="C231" i="16"/>
  <c r="D231" i="16"/>
  <c r="F231" i="16"/>
  <c r="H231" i="16"/>
  <c r="J231" i="16"/>
  <c r="L231" i="16"/>
  <c r="N231" i="16"/>
  <c r="P231" i="16"/>
  <c r="R231" i="16"/>
  <c r="T231" i="16"/>
  <c r="U231" i="16"/>
  <c r="V231" i="16"/>
  <c r="W231" i="16"/>
  <c r="X231" i="16"/>
  <c r="A232" i="16"/>
  <c r="C232" i="16"/>
  <c r="D232" i="16"/>
  <c r="V232" i="16" s="1"/>
  <c r="F232" i="16"/>
  <c r="H232" i="16"/>
  <c r="J232" i="16"/>
  <c r="L232" i="16"/>
  <c r="N232" i="16"/>
  <c r="P232" i="16"/>
  <c r="R232" i="16"/>
  <c r="T232" i="16"/>
  <c r="U232" i="16"/>
  <c r="W232" i="16"/>
  <c r="X232" i="16"/>
  <c r="B233" i="16"/>
  <c r="C233" i="16"/>
  <c r="D233" i="16"/>
  <c r="F233" i="16"/>
  <c r="H233" i="16"/>
  <c r="J233" i="16"/>
  <c r="L233" i="16"/>
  <c r="N233" i="16"/>
  <c r="P233" i="16"/>
  <c r="R233" i="16"/>
  <c r="T233" i="16"/>
  <c r="C234" i="16"/>
  <c r="D234" i="16"/>
  <c r="A234" i="16" s="1"/>
  <c r="F234" i="16"/>
  <c r="H234" i="16"/>
  <c r="J234" i="16"/>
  <c r="L234" i="16"/>
  <c r="N234" i="16"/>
  <c r="P234" i="16"/>
  <c r="R234" i="16"/>
  <c r="T234" i="16"/>
  <c r="V234" i="16"/>
  <c r="W234" i="16"/>
  <c r="A235" i="16"/>
  <c r="C235" i="16"/>
  <c r="D235" i="16"/>
  <c r="F235" i="16"/>
  <c r="H235" i="16"/>
  <c r="J235" i="16"/>
  <c r="L235" i="16"/>
  <c r="N235" i="16"/>
  <c r="P235" i="16"/>
  <c r="R235" i="16"/>
  <c r="T235" i="16"/>
  <c r="U235" i="16"/>
  <c r="V235" i="16"/>
  <c r="W235" i="16"/>
  <c r="X235" i="16"/>
  <c r="A236" i="16"/>
  <c r="C236" i="16"/>
  <c r="D236" i="16"/>
  <c r="V236" i="16" s="1"/>
  <c r="F236" i="16"/>
  <c r="H236" i="16"/>
  <c r="J236" i="16"/>
  <c r="L236" i="16"/>
  <c r="N236" i="16"/>
  <c r="P236" i="16"/>
  <c r="R236" i="16"/>
  <c r="T236" i="16"/>
  <c r="U236" i="16"/>
  <c r="W236" i="16"/>
  <c r="X236" i="16"/>
  <c r="B237" i="16"/>
  <c r="C237" i="16"/>
  <c r="D237" i="16"/>
  <c r="F237" i="16"/>
  <c r="H237" i="16"/>
  <c r="J237" i="16"/>
  <c r="L237" i="16"/>
  <c r="N237" i="16"/>
  <c r="P237" i="16"/>
  <c r="R237" i="16"/>
  <c r="T237" i="16"/>
  <c r="C238" i="16"/>
  <c r="D238" i="16"/>
  <c r="A238" i="16" s="1"/>
  <c r="F238" i="16"/>
  <c r="H238" i="16"/>
  <c r="J238" i="16"/>
  <c r="L238" i="16"/>
  <c r="N238" i="16"/>
  <c r="P238" i="16"/>
  <c r="R238" i="16"/>
  <c r="T238" i="16"/>
  <c r="V238" i="16"/>
  <c r="W238" i="16"/>
  <c r="A239" i="16"/>
  <c r="C239" i="16"/>
  <c r="D239" i="16"/>
  <c r="F239" i="16"/>
  <c r="H239" i="16"/>
  <c r="J239" i="16"/>
  <c r="L239" i="16"/>
  <c r="N239" i="16"/>
  <c r="P239" i="16"/>
  <c r="R239" i="16"/>
  <c r="T239" i="16"/>
  <c r="U239" i="16"/>
  <c r="V239" i="16"/>
  <c r="W239" i="16"/>
  <c r="X239" i="16"/>
  <c r="A240" i="16"/>
  <c r="C240" i="16"/>
  <c r="D240" i="16"/>
  <c r="V240" i="16" s="1"/>
  <c r="F240" i="16"/>
  <c r="H240" i="16"/>
  <c r="J240" i="16"/>
  <c r="L240" i="16"/>
  <c r="N240" i="16"/>
  <c r="P240" i="16"/>
  <c r="R240" i="16"/>
  <c r="T240" i="16"/>
  <c r="U240" i="16"/>
  <c r="W240" i="16"/>
  <c r="X240" i="16"/>
  <c r="B241" i="16"/>
  <c r="C241" i="16"/>
  <c r="D241" i="16"/>
  <c r="F241" i="16"/>
  <c r="H241" i="16"/>
  <c r="J241" i="16"/>
  <c r="L241" i="16"/>
  <c r="N241" i="16"/>
  <c r="P241" i="16"/>
  <c r="R241" i="16"/>
  <c r="T241" i="16"/>
  <c r="W241" i="16"/>
  <c r="C242" i="16"/>
  <c r="D242" i="16"/>
  <c r="A242" i="16" s="1"/>
  <c r="F242" i="16"/>
  <c r="H242" i="16"/>
  <c r="J242" i="16"/>
  <c r="L242" i="16"/>
  <c r="N242" i="16"/>
  <c r="P242" i="16"/>
  <c r="R242" i="16"/>
  <c r="T242" i="16"/>
  <c r="U242" i="16"/>
  <c r="V242" i="16"/>
  <c r="W242" i="16"/>
  <c r="A243" i="16"/>
  <c r="C243" i="16"/>
  <c r="D243" i="16"/>
  <c r="F243" i="16"/>
  <c r="H243" i="16"/>
  <c r="J243" i="16"/>
  <c r="L243" i="16"/>
  <c r="N243" i="16"/>
  <c r="P243" i="16"/>
  <c r="R243" i="16"/>
  <c r="T243" i="16"/>
  <c r="U243" i="16"/>
  <c r="V243" i="16"/>
  <c r="W243" i="16"/>
  <c r="X243" i="16"/>
  <c r="A244" i="16"/>
  <c r="C244" i="16"/>
  <c r="D244" i="16"/>
  <c r="V244" i="16" s="1"/>
  <c r="F244" i="16"/>
  <c r="H244" i="16"/>
  <c r="J244" i="16"/>
  <c r="L244" i="16"/>
  <c r="N244" i="16"/>
  <c r="P244" i="16"/>
  <c r="R244" i="16"/>
  <c r="T244" i="16"/>
  <c r="U244" i="16"/>
  <c r="W244" i="16"/>
  <c r="X244" i="16"/>
  <c r="B245" i="16"/>
  <c r="C245" i="16"/>
  <c r="D245" i="16"/>
  <c r="F245" i="16"/>
  <c r="H245" i="16"/>
  <c r="J245" i="16"/>
  <c r="L245" i="16"/>
  <c r="N245" i="16"/>
  <c r="P245" i="16"/>
  <c r="R245" i="16"/>
  <c r="T245" i="16"/>
  <c r="W245" i="16"/>
  <c r="C246" i="16"/>
  <c r="D246" i="16"/>
  <c r="A246" i="16" s="1"/>
  <c r="F246" i="16"/>
  <c r="H246" i="16"/>
  <c r="J246" i="16"/>
  <c r="L246" i="16"/>
  <c r="N246" i="16"/>
  <c r="P246" i="16"/>
  <c r="R246" i="16"/>
  <c r="T246" i="16"/>
  <c r="U246" i="16"/>
  <c r="V246" i="16"/>
  <c r="W246" i="16"/>
  <c r="A247" i="16"/>
  <c r="C247" i="16"/>
  <c r="D247" i="16"/>
  <c r="F247" i="16"/>
  <c r="H247" i="16"/>
  <c r="J247" i="16"/>
  <c r="L247" i="16"/>
  <c r="N247" i="16"/>
  <c r="P247" i="16"/>
  <c r="R247" i="16"/>
  <c r="T247" i="16"/>
  <c r="U247" i="16"/>
  <c r="V247" i="16"/>
  <c r="W247" i="16"/>
  <c r="X247" i="16"/>
  <c r="A248" i="16"/>
  <c r="C248" i="16"/>
  <c r="D248" i="16"/>
  <c r="V248" i="16" s="1"/>
  <c r="F248" i="16"/>
  <c r="H248" i="16"/>
  <c r="J248" i="16"/>
  <c r="L248" i="16"/>
  <c r="N248" i="16"/>
  <c r="P248" i="16"/>
  <c r="R248" i="16"/>
  <c r="T248" i="16"/>
  <c r="U248" i="16"/>
  <c r="W248" i="16"/>
  <c r="X248" i="16"/>
  <c r="B249" i="16"/>
  <c r="C249" i="16"/>
  <c r="D249" i="16"/>
  <c r="F249" i="16"/>
  <c r="H249" i="16"/>
  <c r="J249" i="16"/>
  <c r="L249" i="16"/>
  <c r="N249" i="16"/>
  <c r="P249" i="16"/>
  <c r="R249" i="16"/>
  <c r="T249" i="16"/>
  <c r="W249" i="16"/>
  <c r="C250" i="16"/>
  <c r="D250" i="16"/>
  <c r="A250" i="16" s="1"/>
  <c r="F250" i="16"/>
  <c r="H250" i="16"/>
  <c r="J250" i="16"/>
  <c r="L250" i="16"/>
  <c r="N250" i="16"/>
  <c r="P250" i="16"/>
  <c r="R250" i="16"/>
  <c r="T250" i="16"/>
  <c r="U250" i="16"/>
  <c r="V250" i="16"/>
  <c r="W250" i="16"/>
  <c r="A251" i="16"/>
  <c r="C251" i="16"/>
  <c r="D251" i="16"/>
  <c r="F251" i="16"/>
  <c r="H251" i="16"/>
  <c r="J251" i="16"/>
  <c r="L251" i="16"/>
  <c r="N251" i="16"/>
  <c r="P251" i="16"/>
  <c r="R251" i="16"/>
  <c r="T251" i="16"/>
  <c r="U251" i="16"/>
  <c r="V251" i="16"/>
  <c r="W251" i="16"/>
  <c r="X251" i="16"/>
  <c r="A252" i="16"/>
  <c r="C252" i="16"/>
  <c r="D252" i="16"/>
  <c r="F252" i="16"/>
  <c r="H252" i="16"/>
  <c r="J252" i="16"/>
  <c r="L252" i="16"/>
  <c r="N252" i="16"/>
  <c r="P252" i="16"/>
  <c r="R252" i="16"/>
  <c r="T252" i="16"/>
  <c r="U252" i="16"/>
  <c r="V252" i="16"/>
  <c r="W252" i="16"/>
  <c r="X252" i="16"/>
  <c r="B253" i="16"/>
  <c r="C253" i="16"/>
  <c r="D253" i="16"/>
  <c r="F253" i="16"/>
  <c r="H253" i="16"/>
  <c r="J253" i="16"/>
  <c r="L253" i="16"/>
  <c r="N253" i="16"/>
  <c r="P253" i="16"/>
  <c r="R253" i="16"/>
  <c r="T253" i="16"/>
  <c r="A254" i="16"/>
  <c r="C254" i="16"/>
  <c r="D254" i="16"/>
  <c r="F254" i="16"/>
  <c r="H254" i="16"/>
  <c r="J254" i="16"/>
  <c r="L254" i="16"/>
  <c r="N254" i="16"/>
  <c r="P254" i="16"/>
  <c r="R254" i="16"/>
  <c r="T254" i="16"/>
  <c r="U254" i="16"/>
  <c r="V254" i="16"/>
  <c r="W254" i="16"/>
  <c r="X254" i="16"/>
  <c r="C255" i="16"/>
  <c r="D255" i="16"/>
  <c r="V255" i="16" s="1"/>
  <c r="F255" i="16"/>
  <c r="H255" i="16"/>
  <c r="J255" i="16"/>
  <c r="L255" i="16"/>
  <c r="N255" i="16"/>
  <c r="P255" i="16"/>
  <c r="R255" i="16"/>
  <c r="T255" i="16"/>
  <c r="U255" i="16"/>
  <c r="W255" i="16"/>
  <c r="A256" i="16"/>
  <c r="C256" i="16"/>
  <c r="D256" i="16"/>
  <c r="U256" i="16" s="1"/>
  <c r="F256" i="16"/>
  <c r="H256" i="16"/>
  <c r="J256" i="16"/>
  <c r="L256" i="16"/>
  <c r="N256" i="16"/>
  <c r="P256" i="16"/>
  <c r="R256" i="16"/>
  <c r="T256" i="16"/>
  <c r="V256" i="16"/>
  <c r="W256" i="16"/>
  <c r="X256" i="16"/>
  <c r="B257" i="16"/>
  <c r="C257" i="16"/>
  <c r="D257" i="16"/>
  <c r="F257" i="16"/>
  <c r="H257" i="16"/>
  <c r="J257" i="16"/>
  <c r="L257" i="16"/>
  <c r="N257" i="16"/>
  <c r="P257" i="16"/>
  <c r="R257" i="16"/>
  <c r="T257" i="16"/>
  <c r="W257" i="16"/>
  <c r="A258" i="16"/>
  <c r="C258" i="16"/>
  <c r="D258" i="16"/>
  <c r="F258" i="16"/>
  <c r="H258" i="16"/>
  <c r="J258" i="16"/>
  <c r="L258" i="16"/>
  <c r="N258" i="16"/>
  <c r="P258" i="16"/>
  <c r="R258" i="16"/>
  <c r="T258" i="16"/>
  <c r="U258" i="16"/>
  <c r="V258" i="16"/>
  <c r="W258" i="16"/>
  <c r="X258" i="16"/>
  <c r="C259" i="16"/>
  <c r="D259" i="16"/>
  <c r="V259" i="16" s="1"/>
  <c r="F259" i="16"/>
  <c r="H259" i="16"/>
  <c r="J259" i="16"/>
  <c r="L259" i="16"/>
  <c r="N259" i="16"/>
  <c r="P259" i="16"/>
  <c r="R259" i="16"/>
  <c r="T259" i="16"/>
  <c r="U259" i="16"/>
  <c r="W259" i="16"/>
  <c r="A260" i="16"/>
  <c r="C260" i="16"/>
  <c r="D260" i="16"/>
  <c r="U260" i="16" s="1"/>
  <c r="F260" i="16"/>
  <c r="H260" i="16"/>
  <c r="J260" i="16"/>
  <c r="L260" i="16"/>
  <c r="N260" i="16"/>
  <c r="P260" i="16"/>
  <c r="R260" i="16"/>
  <c r="T260" i="16"/>
  <c r="V260" i="16"/>
  <c r="W260" i="16"/>
  <c r="X260" i="16"/>
  <c r="B261" i="16"/>
  <c r="C261" i="16"/>
  <c r="D261" i="16"/>
  <c r="F261" i="16"/>
  <c r="H261" i="16"/>
  <c r="J261" i="16"/>
  <c r="L261" i="16"/>
  <c r="N261" i="16"/>
  <c r="P261" i="16"/>
  <c r="R261" i="16"/>
  <c r="T261" i="16"/>
  <c r="W261" i="16"/>
  <c r="A262" i="16"/>
  <c r="C262" i="16"/>
  <c r="D262" i="16"/>
  <c r="F262" i="16"/>
  <c r="H262" i="16"/>
  <c r="J262" i="16"/>
  <c r="L262" i="16"/>
  <c r="N262" i="16"/>
  <c r="P262" i="16"/>
  <c r="R262" i="16"/>
  <c r="T262" i="16"/>
  <c r="U262" i="16"/>
  <c r="V262" i="16"/>
  <c r="W262" i="16"/>
  <c r="X262" i="16"/>
  <c r="C263" i="16"/>
  <c r="D263" i="16"/>
  <c r="V263" i="16" s="1"/>
  <c r="F263" i="16"/>
  <c r="H263" i="16"/>
  <c r="J263" i="16"/>
  <c r="L263" i="16"/>
  <c r="N263" i="16"/>
  <c r="P263" i="16"/>
  <c r="R263" i="16"/>
  <c r="T263" i="16"/>
  <c r="U263" i="16"/>
  <c r="W263" i="16"/>
  <c r="A264" i="16"/>
  <c r="C264" i="16"/>
  <c r="D264" i="16"/>
  <c r="U264" i="16" s="1"/>
  <c r="F264" i="16"/>
  <c r="H264" i="16"/>
  <c r="J264" i="16"/>
  <c r="L264" i="16"/>
  <c r="N264" i="16"/>
  <c r="P264" i="16"/>
  <c r="R264" i="16"/>
  <c r="T264" i="16"/>
  <c r="V264" i="16"/>
  <c r="W264" i="16"/>
  <c r="X264" i="16"/>
  <c r="B265" i="16"/>
  <c r="C265" i="16"/>
  <c r="D265" i="16"/>
  <c r="F265" i="16"/>
  <c r="H265" i="16"/>
  <c r="J265" i="16"/>
  <c r="L265" i="16"/>
  <c r="N265" i="16"/>
  <c r="P265" i="16"/>
  <c r="R265" i="16"/>
  <c r="T265" i="16"/>
  <c r="A266" i="16"/>
  <c r="C266" i="16"/>
  <c r="D266" i="16"/>
  <c r="F266" i="16"/>
  <c r="H266" i="16"/>
  <c r="J266" i="16"/>
  <c r="L266" i="16"/>
  <c r="N266" i="16"/>
  <c r="P266" i="16"/>
  <c r="R266" i="16"/>
  <c r="T266" i="16"/>
  <c r="U266" i="16"/>
  <c r="V266" i="16"/>
  <c r="W266" i="16"/>
  <c r="X266" i="16"/>
  <c r="C267" i="16"/>
  <c r="D267" i="16"/>
  <c r="V267" i="16" s="1"/>
  <c r="F267" i="16"/>
  <c r="H267" i="16"/>
  <c r="J267" i="16"/>
  <c r="L267" i="16"/>
  <c r="N267" i="16"/>
  <c r="P267" i="16"/>
  <c r="R267" i="16"/>
  <c r="T267" i="16"/>
  <c r="U267" i="16"/>
  <c r="W267" i="16"/>
  <c r="A268" i="16"/>
  <c r="C268" i="16"/>
  <c r="D268" i="16"/>
  <c r="F268" i="16"/>
  <c r="H268" i="16"/>
  <c r="J268" i="16"/>
  <c r="L268" i="16"/>
  <c r="N268" i="16"/>
  <c r="P268" i="16"/>
  <c r="R268" i="16"/>
  <c r="T268" i="16"/>
  <c r="U268" i="16"/>
  <c r="V268" i="16"/>
  <c r="W268" i="16"/>
  <c r="X268" i="16"/>
  <c r="B269" i="16"/>
  <c r="C269" i="16"/>
  <c r="D269" i="16"/>
  <c r="F269" i="16"/>
  <c r="H269" i="16"/>
  <c r="J269" i="16"/>
  <c r="L269" i="16"/>
  <c r="N269" i="16"/>
  <c r="P269" i="16"/>
  <c r="R269" i="16"/>
  <c r="T269" i="16"/>
  <c r="A270" i="16"/>
  <c r="C270" i="16"/>
  <c r="D270" i="16"/>
  <c r="F270" i="16"/>
  <c r="H270" i="16"/>
  <c r="J270" i="16"/>
  <c r="L270" i="16"/>
  <c r="N270" i="16"/>
  <c r="P270" i="16"/>
  <c r="R270" i="16"/>
  <c r="T270" i="16"/>
  <c r="U270" i="16"/>
  <c r="V270" i="16"/>
  <c r="W270" i="16"/>
  <c r="X270" i="16"/>
  <c r="C271" i="16"/>
  <c r="D271" i="16"/>
  <c r="V271" i="16" s="1"/>
  <c r="F271" i="16"/>
  <c r="H271" i="16"/>
  <c r="J271" i="16"/>
  <c r="L271" i="16"/>
  <c r="N271" i="16"/>
  <c r="P271" i="16"/>
  <c r="R271" i="16"/>
  <c r="T271" i="16"/>
  <c r="U271" i="16"/>
  <c r="W271" i="16"/>
  <c r="A272" i="16"/>
  <c r="C272" i="16"/>
  <c r="D272" i="16"/>
  <c r="U272" i="16" s="1"/>
  <c r="F272" i="16"/>
  <c r="H272" i="16"/>
  <c r="J272" i="16"/>
  <c r="L272" i="16"/>
  <c r="N272" i="16"/>
  <c r="P272" i="16"/>
  <c r="R272" i="16"/>
  <c r="T272" i="16"/>
  <c r="V272" i="16"/>
  <c r="W272" i="16"/>
  <c r="X272" i="16"/>
  <c r="B273" i="16"/>
  <c r="C273" i="16"/>
  <c r="D273" i="16"/>
  <c r="F273" i="16"/>
  <c r="H273" i="16"/>
  <c r="J273" i="16"/>
  <c r="L273" i="16"/>
  <c r="N273" i="16"/>
  <c r="P273" i="16"/>
  <c r="R273" i="16"/>
  <c r="T273" i="16"/>
  <c r="A274" i="16"/>
  <c r="C274" i="16"/>
  <c r="D274" i="16"/>
  <c r="F274" i="16"/>
  <c r="H274" i="16"/>
  <c r="J274" i="16"/>
  <c r="L274" i="16"/>
  <c r="N274" i="16"/>
  <c r="P274" i="16"/>
  <c r="R274" i="16"/>
  <c r="T274" i="16"/>
  <c r="U274" i="16"/>
  <c r="V274" i="16"/>
  <c r="W274" i="16"/>
  <c r="X274" i="16"/>
  <c r="C275" i="16"/>
  <c r="D275" i="16"/>
  <c r="V275" i="16" s="1"/>
  <c r="F275" i="16"/>
  <c r="H275" i="16"/>
  <c r="J275" i="16"/>
  <c r="L275" i="16"/>
  <c r="N275" i="16"/>
  <c r="P275" i="16"/>
  <c r="R275" i="16"/>
  <c r="T275" i="16"/>
  <c r="U275" i="16"/>
  <c r="W275" i="16"/>
  <c r="A276" i="16"/>
  <c r="C276" i="16"/>
  <c r="D276" i="16"/>
  <c r="U276" i="16" s="1"/>
  <c r="F276" i="16"/>
  <c r="H276" i="16"/>
  <c r="J276" i="16"/>
  <c r="L276" i="16"/>
  <c r="N276" i="16"/>
  <c r="P276" i="16"/>
  <c r="R276" i="16"/>
  <c r="T276" i="16"/>
  <c r="V276" i="16"/>
  <c r="W276" i="16"/>
  <c r="X276" i="16"/>
  <c r="B277" i="16"/>
  <c r="C277" i="16"/>
  <c r="D277" i="16"/>
  <c r="F277" i="16"/>
  <c r="H277" i="16"/>
  <c r="J277" i="16"/>
  <c r="L277" i="16"/>
  <c r="N277" i="16"/>
  <c r="P277" i="16"/>
  <c r="R277" i="16"/>
  <c r="T277" i="16"/>
  <c r="W277" i="16"/>
  <c r="A278" i="16"/>
  <c r="C278" i="16"/>
  <c r="D278" i="16"/>
  <c r="F278" i="16"/>
  <c r="H278" i="16"/>
  <c r="J278" i="16"/>
  <c r="L278" i="16"/>
  <c r="N278" i="16"/>
  <c r="P278" i="16"/>
  <c r="R278" i="16"/>
  <c r="T278" i="16"/>
  <c r="U278" i="16"/>
  <c r="V278" i="16"/>
  <c r="W278" i="16"/>
  <c r="X278" i="16"/>
  <c r="C279" i="16"/>
  <c r="D279" i="16"/>
  <c r="V279" i="16" s="1"/>
  <c r="F279" i="16"/>
  <c r="H279" i="16"/>
  <c r="J279" i="16"/>
  <c r="L279" i="16"/>
  <c r="N279" i="16"/>
  <c r="P279" i="16"/>
  <c r="R279" i="16"/>
  <c r="T279" i="16"/>
  <c r="U279" i="16"/>
  <c r="W279" i="16"/>
  <c r="A280" i="16"/>
  <c r="C280" i="16"/>
  <c r="D280" i="16"/>
  <c r="U280" i="16" s="1"/>
  <c r="F280" i="16"/>
  <c r="H280" i="16"/>
  <c r="J280" i="16"/>
  <c r="L280" i="16"/>
  <c r="N280" i="16"/>
  <c r="P280" i="16"/>
  <c r="R280" i="16"/>
  <c r="T280" i="16"/>
  <c r="V280" i="16"/>
  <c r="W280" i="16"/>
  <c r="X280" i="16"/>
  <c r="B281" i="16"/>
  <c r="C281" i="16"/>
  <c r="D281" i="16"/>
  <c r="F281" i="16"/>
  <c r="H281" i="16"/>
  <c r="J281" i="16"/>
  <c r="L281" i="16"/>
  <c r="N281" i="16"/>
  <c r="P281" i="16"/>
  <c r="R281" i="16"/>
  <c r="T281" i="16"/>
  <c r="W281" i="16"/>
  <c r="A282" i="16"/>
  <c r="C282" i="16"/>
  <c r="D282" i="16"/>
  <c r="F282" i="16"/>
  <c r="H282" i="16"/>
  <c r="J282" i="16"/>
  <c r="L282" i="16"/>
  <c r="N282" i="16"/>
  <c r="P282" i="16"/>
  <c r="R282" i="16"/>
  <c r="T282" i="16"/>
  <c r="U282" i="16"/>
  <c r="V282" i="16"/>
  <c r="W282" i="16"/>
  <c r="X282" i="16"/>
  <c r="C283" i="16"/>
  <c r="D283" i="16"/>
  <c r="V283" i="16" s="1"/>
  <c r="F283" i="16"/>
  <c r="H283" i="16"/>
  <c r="J283" i="16"/>
  <c r="L283" i="16"/>
  <c r="N283" i="16"/>
  <c r="P283" i="16"/>
  <c r="R283" i="16"/>
  <c r="T283" i="16"/>
  <c r="U283" i="16"/>
  <c r="W283" i="16"/>
  <c r="A284" i="16"/>
  <c r="C284" i="16"/>
  <c r="D284" i="16"/>
  <c r="U284" i="16" s="1"/>
  <c r="F284" i="16"/>
  <c r="H284" i="16"/>
  <c r="J284" i="16"/>
  <c r="L284" i="16"/>
  <c r="N284" i="16"/>
  <c r="P284" i="16"/>
  <c r="R284" i="16"/>
  <c r="T284" i="16"/>
  <c r="V284" i="16"/>
  <c r="W284" i="16"/>
  <c r="X284" i="16"/>
  <c r="B285" i="16"/>
  <c r="C285" i="16"/>
  <c r="D285" i="16"/>
  <c r="F285" i="16"/>
  <c r="H285" i="16"/>
  <c r="J285" i="16"/>
  <c r="L285" i="16"/>
  <c r="N285" i="16"/>
  <c r="P285" i="16"/>
  <c r="R285" i="16"/>
  <c r="T285" i="16"/>
  <c r="A286" i="16"/>
  <c r="C286" i="16"/>
  <c r="D286" i="16"/>
  <c r="F286" i="16"/>
  <c r="H286" i="16"/>
  <c r="J286" i="16"/>
  <c r="L286" i="16"/>
  <c r="N286" i="16"/>
  <c r="P286" i="16"/>
  <c r="R286" i="16"/>
  <c r="T286" i="16"/>
  <c r="U286" i="16"/>
  <c r="V286" i="16"/>
  <c r="W286" i="16"/>
  <c r="X286" i="16"/>
  <c r="C287" i="16"/>
  <c r="D287" i="16"/>
  <c r="F287" i="16"/>
  <c r="H287" i="16"/>
  <c r="J287" i="16"/>
  <c r="L287" i="16"/>
  <c r="N287" i="16"/>
  <c r="P287" i="16"/>
  <c r="R287" i="16"/>
  <c r="T287" i="16"/>
  <c r="A288" i="16"/>
  <c r="C288" i="16"/>
  <c r="D288" i="16"/>
  <c r="U288" i="16" s="1"/>
  <c r="F288" i="16"/>
  <c r="H288" i="16"/>
  <c r="J288" i="16"/>
  <c r="L288" i="16"/>
  <c r="N288" i="16"/>
  <c r="P288" i="16"/>
  <c r="R288" i="16"/>
  <c r="T288" i="16"/>
  <c r="V288" i="16"/>
  <c r="W288" i="16"/>
  <c r="X288" i="16"/>
  <c r="B289" i="16"/>
  <c r="C289" i="16"/>
  <c r="D289" i="16"/>
  <c r="F289" i="16"/>
  <c r="H289" i="16"/>
  <c r="J289" i="16"/>
  <c r="L289" i="16"/>
  <c r="N289" i="16"/>
  <c r="P289" i="16"/>
  <c r="R289" i="16"/>
  <c r="T289" i="16"/>
  <c r="A290" i="16"/>
  <c r="C290" i="16"/>
  <c r="D290" i="16"/>
  <c r="F290" i="16"/>
  <c r="H290" i="16"/>
  <c r="J290" i="16"/>
  <c r="L290" i="16"/>
  <c r="N290" i="16"/>
  <c r="P290" i="16"/>
  <c r="R290" i="16"/>
  <c r="T290" i="16"/>
  <c r="U290" i="16"/>
  <c r="V290" i="16"/>
  <c r="W290" i="16"/>
  <c r="X290" i="16"/>
  <c r="C291" i="16"/>
  <c r="D291" i="16"/>
  <c r="F291" i="16"/>
  <c r="H291" i="16"/>
  <c r="J291" i="16"/>
  <c r="L291" i="16"/>
  <c r="N291" i="16"/>
  <c r="P291" i="16"/>
  <c r="R291" i="16"/>
  <c r="T291" i="16"/>
  <c r="U291" i="16"/>
  <c r="W291" i="16"/>
  <c r="A292" i="16"/>
  <c r="C292" i="16"/>
  <c r="D292" i="16"/>
  <c r="U292" i="16" s="1"/>
  <c r="F292" i="16"/>
  <c r="H292" i="16"/>
  <c r="J292" i="16"/>
  <c r="L292" i="16"/>
  <c r="N292" i="16"/>
  <c r="P292" i="16"/>
  <c r="R292" i="16"/>
  <c r="T292" i="16"/>
  <c r="V292" i="16"/>
  <c r="W292" i="16"/>
  <c r="X292" i="16"/>
  <c r="B293" i="16"/>
  <c r="C293" i="16"/>
  <c r="D293" i="16"/>
  <c r="F293" i="16"/>
  <c r="H293" i="16"/>
  <c r="J293" i="16"/>
  <c r="L293" i="16"/>
  <c r="N293" i="16"/>
  <c r="P293" i="16"/>
  <c r="R293" i="16"/>
  <c r="T293" i="16"/>
  <c r="U293" i="16"/>
  <c r="W293" i="16"/>
  <c r="A294" i="16"/>
  <c r="C294" i="16"/>
  <c r="D294" i="16"/>
  <c r="F294" i="16"/>
  <c r="H294" i="16"/>
  <c r="J294" i="16"/>
  <c r="L294" i="16"/>
  <c r="N294" i="16"/>
  <c r="P294" i="16"/>
  <c r="R294" i="16"/>
  <c r="T294" i="16"/>
  <c r="U294" i="16"/>
  <c r="V294" i="16"/>
  <c r="W294" i="16"/>
  <c r="X294" i="16"/>
  <c r="C295" i="16"/>
  <c r="D295" i="16"/>
  <c r="F295" i="16"/>
  <c r="H295" i="16"/>
  <c r="J295" i="16"/>
  <c r="L295" i="16"/>
  <c r="N295" i="16"/>
  <c r="P295" i="16"/>
  <c r="R295" i="16"/>
  <c r="T295" i="16"/>
  <c r="U295" i="16"/>
  <c r="A296" i="16"/>
  <c r="C296" i="16"/>
  <c r="D296" i="16"/>
  <c r="U296" i="16" s="1"/>
  <c r="F296" i="16"/>
  <c r="H296" i="16"/>
  <c r="J296" i="16"/>
  <c r="L296" i="16"/>
  <c r="N296" i="16"/>
  <c r="P296" i="16"/>
  <c r="R296" i="16"/>
  <c r="T296" i="16"/>
  <c r="V296" i="16"/>
  <c r="W296" i="16"/>
  <c r="X296" i="16"/>
  <c r="B297" i="16"/>
  <c r="C297" i="16"/>
  <c r="D297" i="16"/>
  <c r="F297" i="16"/>
  <c r="H297" i="16"/>
  <c r="J297" i="16"/>
  <c r="L297" i="16"/>
  <c r="N297" i="16"/>
  <c r="P297" i="16"/>
  <c r="R297" i="16"/>
  <c r="T297" i="16"/>
  <c r="U297" i="16"/>
  <c r="A298" i="16"/>
  <c r="C298" i="16"/>
  <c r="D298" i="16"/>
  <c r="F298" i="16"/>
  <c r="H298" i="16"/>
  <c r="J298" i="16"/>
  <c r="L298" i="16"/>
  <c r="N298" i="16"/>
  <c r="P298" i="16"/>
  <c r="R298" i="16"/>
  <c r="T298" i="16"/>
  <c r="U298" i="16"/>
  <c r="V298" i="16"/>
  <c r="W298" i="16"/>
  <c r="X298" i="16"/>
  <c r="C299" i="16"/>
  <c r="D299" i="16"/>
  <c r="F299" i="16"/>
  <c r="H299" i="16"/>
  <c r="J299" i="16"/>
  <c r="L299" i="16"/>
  <c r="N299" i="16"/>
  <c r="P299" i="16"/>
  <c r="R299" i="16"/>
  <c r="T299" i="16"/>
  <c r="W299" i="16"/>
  <c r="A300" i="16"/>
  <c r="C300" i="16"/>
  <c r="D300" i="16"/>
  <c r="U300" i="16" s="1"/>
  <c r="F300" i="16"/>
  <c r="H300" i="16"/>
  <c r="J300" i="16"/>
  <c r="L300" i="16"/>
  <c r="N300" i="16"/>
  <c r="P300" i="16"/>
  <c r="R300" i="16"/>
  <c r="T300" i="16"/>
  <c r="V300" i="16"/>
  <c r="W300" i="16"/>
  <c r="X300" i="16"/>
  <c r="B301" i="16"/>
  <c r="C301" i="16"/>
  <c r="D301" i="16"/>
  <c r="F301" i="16"/>
  <c r="H301" i="16"/>
  <c r="J301" i="16"/>
  <c r="L301" i="16"/>
  <c r="N301" i="16"/>
  <c r="P301" i="16"/>
  <c r="R301" i="16"/>
  <c r="T301" i="16"/>
  <c r="W301" i="16"/>
  <c r="A302" i="16"/>
  <c r="C302" i="16"/>
  <c r="D302" i="16"/>
  <c r="F302" i="16"/>
  <c r="H302" i="16"/>
  <c r="J302" i="16"/>
  <c r="L302" i="16"/>
  <c r="N302" i="16"/>
  <c r="P302" i="16"/>
  <c r="R302" i="16"/>
  <c r="T302" i="16"/>
  <c r="U302" i="16"/>
  <c r="V302" i="16"/>
  <c r="W302" i="16"/>
  <c r="X302" i="16"/>
  <c r="C303" i="16"/>
  <c r="D303" i="16"/>
  <c r="W303" i="16" s="1"/>
  <c r="F303" i="16"/>
  <c r="H303" i="16"/>
  <c r="J303" i="16"/>
  <c r="L303" i="16"/>
  <c r="N303" i="16"/>
  <c r="P303" i="16"/>
  <c r="R303" i="16"/>
  <c r="T303" i="16"/>
  <c r="A304" i="16"/>
  <c r="C304" i="16"/>
  <c r="D304" i="16"/>
  <c r="F304" i="16"/>
  <c r="H304" i="16"/>
  <c r="J304" i="16"/>
  <c r="L304" i="16"/>
  <c r="N304" i="16"/>
  <c r="P304" i="16"/>
  <c r="R304" i="16"/>
  <c r="T304" i="16"/>
  <c r="U304" i="16"/>
  <c r="V304" i="16"/>
  <c r="W304" i="16"/>
  <c r="X304" i="16"/>
  <c r="B305" i="16"/>
  <c r="C305" i="16"/>
  <c r="D305" i="16"/>
  <c r="V305" i="16" s="1"/>
  <c r="F305" i="16"/>
  <c r="H305" i="16"/>
  <c r="J305" i="16"/>
  <c r="L305" i="16"/>
  <c r="N305" i="16"/>
  <c r="P305" i="16"/>
  <c r="R305" i="16"/>
  <c r="T305" i="16"/>
  <c r="U305" i="16"/>
  <c r="W305" i="16"/>
  <c r="A306" i="16"/>
  <c r="C306" i="16"/>
  <c r="D306" i="16"/>
  <c r="U306" i="16" s="1"/>
  <c r="F306" i="16"/>
  <c r="H306" i="16"/>
  <c r="J306" i="16"/>
  <c r="L306" i="16"/>
  <c r="N306" i="16"/>
  <c r="P306" i="16"/>
  <c r="R306" i="16"/>
  <c r="T306" i="16"/>
  <c r="V306" i="16"/>
  <c r="W306" i="16"/>
  <c r="X306" i="16"/>
  <c r="C307" i="16"/>
  <c r="D307" i="16"/>
  <c r="F307" i="16"/>
  <c r="H307" i="16"/>
  <c r="J307" i="16"/>
  <c r="L307" i="16"/>
  <c r="N307" i="16"/>
  <c r="P307" i="16"/>
  <c r="R307" i="16"/>
  <c r="T307" i="16"/>
  <c r="W307" i="16"/>
  <c r="A308" i="16"/>
  <c r="C308" i="16"/>
  <c r="D308" i="16"/>
  <c r="F308" i="16"/>
  <c r="H308" i="16"/>
  <c r="J308" i="16"/>
  <c r="L308" i="16"/>
  <c r="N308" i="16"/>
  <c r="P308" i="16"/>
  <c r="R308" i="16"/>
  <c r="T308" i="16"/>
  <c r="U308" i="16"/>
  <c r="V308" i="16"/>
  <c r="W308" i="16"/>
  <c r="X308" i="16"/>
  <c r="B309" i="16"/>
  <c r="C309" i="16"/>
  <c r="D309" i="16"/>
  <c r="V309" i="16" s="1"/>
  <c r="F309" i="16"/>
  <c r="H309" i="16"/>
  <c r="J309" i="16"/>
  <c r="L309" i="16"/>
  <c r="N309" i="16"/>
  <c r="P309" i="16"/>
  <c r="R309" i="16"/>
  <c r="T309" i="16"/>
  <c r="U309" i="16"/>
  <c r="W309" i="16"/>
  <c r="A310" i="16"/>
  <c r="C310" i="16"/>
  <c r="D310" i="16"/>
  <c r="U310" i="16" s="1"/>
  <c r="F310" i="16"/>
  <c r="H310" i="16"/>
  <c r="J310" i="16"/>
  <c r="L310" i="16"/>
  <c r="N310" i="16"/>
  <c r="P310" i="16"/>
  <c r="R310" i="16"/>
  <c r="T310" i="16"/>
  <c r="V310" i="16"/>
  <c r="W310" i="16"/>
  <c r="X310" i="16"/>
  <c r="C311" i="16"/>
  <c r="D311" i="16"/>
  <c r="W311" i="16" s="1"/>
  <c r="F311" i="16"/>
  <c r="H311" i="16"/>
  <c r="J311" i="16"/>
  <c r="L311" i="16"/>
  <c r="N311" i="16"/>
  <c r="P311" i="16"/>
  <c r="R311" i="16"/>
  <c r="T311" i="16"/>
  <c r="A312" i="16"/>
  <c r="C312" i="16"/>
  <c r="D312" i="16"/>
  <c r="F312" i="16"/>
  <c r="H312" i="16"/>
  <c r="J312" i="16"/>
  <c r="L312" i="16"/>
  <c r="N312" i="16"/>
  <c r="P312" i="16"/>
  <c r="R312" i="16"/>
  <c r="T312" i="16"/>
  <c r="U312" i="16"/>
  <c r="V312" i="16"/>
  <c r="W312" i="16"/>
  <c r="X312" i="16"/>
  <c r="B313" i="16"/>
  <c r="C313" i="16"/>
  <c r="D313" i="16"/>
  <c r="V313" i="16" s="1"/>
  <c r="F313" i="16"/>
  <c r="H313" i="16"/>
  <c r="J313" i="16"/>
  <c r="L313" i="16"/>
  <c r="N313" i="16"/>
  <c r="P313" i="16"/>
  <c r="R313" i="16"/>
  <c r="T313" i="16"/>
  <c r="U313" i="16"/>
  <c r="W313" i="16"/>
  <c r="A314" i="16"/>
  <c r="C314" i="16"/>
  <c r="D314" i="16"/>
  <c r="U314" i="16" s="1"/>
  <c r="F314" i="16"/>
  <c r="H314" i="16"/>
  <c r="J314" i="16"/>
  <c r="L314" i="16"/>
  <c r="N314" i="16"/>
  <c r="P314" i="16"/>
  <c r="R314" i="16"/>
  <c r="T314" i="16"/>
  <c r="V314" i="16"/>
  <c r="W314" i="16"/>
  <c r="X314" i="16"/>
  <c r="C315" i="16"/>
  <c r="D315" i="16"/>
  <c r="F315" i="16"/>
  <c r="H315" i="16"/>
  <c r="J315" i="16"/>
  <c r="L315" i="16"/>
  <c r="N315" i="16"/>
  <c r="P315" i="16"/>
  <c r="R315" i="16"/>
  <c r="T315" i="16"/>
  <c r="W315" i="16"/>
  <c r="A316" i="16"/>
  <c r="C316" i="16"/>
  <c r="D316" i="16"/>
  <c r="F316" i="16"/>
  <c r="H316" i="16"/>
  <c r="J316" i="16"/>
  <c r="L316" i="16"/>
  <c r="N316" i="16"/>
  <c r="P316" i="16"/>
  <c r="R316" i="16"/>
  <c r="T316" i="16"/>
  <c r="U316" i="16"/>
  <c r="V316" i="16"/>
  <c r="W316" i="16"/>
  <c r="X316" i="16"/>
  <c r="B317" i="16"/>
  <c r="C317" i="16"/>
  <c r="D317" i="16"/>
  <c r="V317" i="16" s="1"/>
  <c r="F317" i="16"/>
  <c r="H317" i="16"/>
  <c r="J317" i="16"/>
  <c r="L317" i="16"/>
  <c r="N317" i="16"/>
  <c r="P317" i="16"/>
  <c r="R317" i="16"/>
  <c r="T317" i="16"/>
  <c r="U317" i="16"/>
  <c r="W317" i="16"/>
  <c r="A318" i="16"/>
  <c r="C318" i="16"/>
  <c r="D318" i="16"/>
  <c r="U318" i="16" s="1"/>
  <c r="F318" i="16"/>
  <c r="H318" i="16"/>
  <c r="J318" i="16"/>
  <c r="L318" i="16"/>
  <c r="N318" i="16"/>
  <c r="P318" i="16"/>
  <c r="R318" i="16"/>
  <c r="T318" i="16"/>
  <c r="V318" i="16"/>
  <c r="W318" i="16"/>
  <c r="X318" i="16"/>
  <c r="C319" i="16"/>
  <c r="D319" i="16"/>
  <c r="W319" i="16" s="1"/>
  <c r="F319" i="16"/>
  <c r="H319" i="16"/>
  <c r="J319" i="16"/>
  <c r="L319" i="16"/>
  <c r="N319" i="16"/>
  <c r="P319" i="16"/>
  <c r="R319" i="16"/>
  <c r="T319" i="16"/>
  <c r="A320" i="16"/>
  <c r="C320" i="16"/>
  <c r="D320" i="16"/>
  <c r="F320" i="16"/>
  <c r="H320" i="16"/>
  <c r="J320" i="16"/>
  <c r="L320" i="16"/>
  <c r="N320" i="16"/>
  <c r="P320" i="16"/>
  <c r="R320" i="16"/>
  <c r="T320" i="16"/>
  <c r="U320" i="16"/>
  <c r="V320" i="16"/>
  <c r="W320" i="16"/>
  <c r="X320" i="16"/>
  <c r="B321" i="16"/>
  <c r="C321" i="16"/>
  <c r="D321" i="16"/>
  <c r="V321" i="16" s="1"/>
  <c r="F321" i="16"/>
  <c r="H321" i="16"/>
  <c r="J321" i="16"/>
  <c r="L321" i="16"/>
  <c r="N321" i="16"/>
  <c r="P321" i="16"/>
  <c r="R321" i="16"/>
  <c r="T321" i="16"/>
  <c r="U321" i="16"/>
  <c r="W321" i="16"/>
  <c r="A322" i="16"/>
  <c r="C322" i="16"/>
  <c r="D322" i="16"/>
  <c r="U322" i="16" s="1"/>
  <c r="F322" i="16"/>
  <c r="H322" i="16"/>
  <c r="J322" i="16"/>
  <c r="L322" i="16"/>
  <c r="N322" i="16"/>
  <c r="P322" i="16"/>
  <c r="R322" i="16"/>
  <c r="T322" i="16"/>
  <c r="V322" i="16"/>
  <c r="W322" i="16"/>
  <c r="X322" i="16"/>
  <c r="C323" i="16"/>
  <c r="D323" i="16"/>
  <c r="F323" i="16"/>
  <c r="H323" i="16"/>
  <c r="J323" i="16"/>
  <c r="L323" i="16"/>
  <c r="N323" i="16"/>
  <c r="P323" i="16"/>
  <c r="R323" i="16"/>
  <c r="T323" i="16"/>
  <c r="W323" i="16"/>
  <c r="A324" i="16"/>
  <c r="C324" i="16"/>
  <c r="D324" i="16"/>
  <c r="F324" i="16"/>
  <c r="H324" i="16"/>
  <c r="J324" i="16"/>
  <c r="L324" i="16"/>
  <c r="N324" i="16"/>
  <c r="P324" i="16"/>
  <c r="R324" i="16"/>
  <c r="T324" i="16"/>
  <c r="U324" i="16"/>
  <c r="V324" i="16"/>
  <c r="W324" i="16"/>
  <c r="X324" i="16"/>
  <c r="B325" i="16"/>
  <c r="C325" i="16"/>
  <c r="D325" i="16"/>
  <c r="V325" i="16" s="1"/>
  <c r="F325" i="16"/>
  <c r="H325" i="16"/>
  <c r="J325" i="16"/>
  <c r="L325" i="16"/>
  <c r="N325" i="16"/>
  <c r="P325" i="16"/>
  <c r="R325" i="16"/>
  <c r="T325" i="16"/>
  <c r="U325" i="16"/>
  <c r="W325" i="16"/>
  <c r="A326" i="16"/>
  <c r="C326" i="16"/>
  <c r="D326" i="16"/>
  <c r="U326" i="16" s="1"/>
  <c r="F326" i="16"/>
  <c r="H326" i="16"/>
  <c r="J326" i="16"/>
  <c r="L326" i="16"/>
  <c r="N326" i="16"/>
  <c r="P326" i="16"/>
  <c r="R326" i="16"/>
  <c r="T326" i="16"/>
  <c r="V326" i="16"/>
  <c r="W326" i="16"/>
  <c r="X326" i="16"/>
  <c r="C327" i="16"/>
  <c r="D327" i="16"/>
  <c r="W327" i="16" s="1"/>
  <c r="F327" i="16"/>
  <c r="H327" i="16"/>
  <c r="J327" i="16"/>
  <c r="L327" i="16"/>
  <c r="N327" i="16"/>
  <c r="P327" i="16"/>
  <c r="R327" i="16"/>
  <c r="T327" i="16"/>
  <c r="A328" i="16"/>
  <c r="C328" i="16"/>
  <c r="D328" i="16"/>
  <c r="F328" i="16"/>
  <c r="H328" i="16"/>
  <c r="J328" i="16"/>
  <c r="L328" i="16"/>
  <c r="N328" i="16"/>
  <c r="P328" i="16"/>
  <c r="R328" i="16"/>
  <c r="T328" i="16"/>
  <c r="U328" i="16"/>
  <c r="V328" i="16"/>
  <c r="W328" i="16"/>
  <c r="X328" i="16"/>
  <c r="B329" i="16"/>
  <c r="C329" i="16"/>
  <c r="D329" i="16"/>
  <c r="V329" i="16" s="1"/>
  <c r="F329" i="16"/>
  <c r="H329" i="16"/>
  <c r="J329" i="16"/>
  <c r="L329" i="16"/>
  <c r="N329" i="16"/>
  <c r="P329" i="16"/>
  <c r="R329" i="16"/>
  <c r="T329" i="16"/>
  <c r="U329" i="16"/>
  <c r="W329" i="16"/>
  <c r="A330" i="16"/>
  <c r="C330" i="16"/>
  <c r="D330" i="16"/>
  <c r="U330" i="16" s="1"/>
  <c r="F330" i="16"/>
  <c r="H330" i="16"/>
  <c r="J330" i="16"/>
  <c r="L330" i="16"/>
  <c r="N330" i="16"/>
  <c r="P330" i="16"/>
  <c r="R330" i="16"/>
  <c r="T330" i="16"/>
  <c r="V330" i="16"/>
  <c r="W330" i="16"/>
  <c r="X330" i="16"/>
  <c r="C331" i="16"/>
  <c r="D331" i="16"/>
  <c r="F331" i="16"/>
  <c r="H331" i="16"/>
  <c r="J331" i="16"/>
  <c r="L331" i="16"/>
  <c r="N331" i="16"/>
  <c r="P331" i="16"/>
  <c r="R331" i="16"/>
  <c r="T331" i="16"/>
  <c r="W331" i="16"/>
  <c r="A332" i="16"/>
  <c r="C332" i="16"/>
  <c r="D332" i="16"/>
  <c r="F332" i="16"/>
  <c r="H332" i="16"/>
  <c r="J332" i="16"/>
  <c r="L332" i="16"/>
  <c r="N332" i="16"/>
  <c r="P332" i="16"/>
  <c r="R332" i="16"/>
  <c r="T332" i="16"/>
  <c r="U332" i="16"/>
  <c r="V332" i="16"/>
  <c r="W332" i="16"/>
  <c r="X332" i="16"/>
  <c r="B333" i="16"/>
  <c r="C333" i="16"/>
  <c r="D333" i="16"/>
  <c r="V333" i="16" s="1"/>
  <c r="F333" i="16"/>
  <c r="H333" i="16"/>
  <c r="J333" i="16"/>
  <c r="L333" i="16"/>
  <c r="N333" i="16"/>
  <c r="P333" i="16"/>
  <c r="R333" i="16"/>
  <c r="T333" i="16"/>
  <c r="U333" i="16"/>
  <c r="W333" i="16"/>
  <c r="A334" i="16"/>
  <c r="C334" i="16"/>
  <c r="D334" i="16"/>
  <c r="U334" i="16" s="1"/>
  <c r="F334" i="16"/>
  <c r="H334" i="16"/>
  <c r="J334" i="16"/>
  <c r="L334" i="16"/>
  <c r="N334" i="16"/>
  <c r="P334" i="16"/>
  <c r="R334" i="16"/>
  <c r="T334" i="16"/>
  <c r="V334" i="16"/>
  <c r="W334" i="16"/>
  <c r="X334" i="16"/>
  <c r="C335" i="16"/>
  <c r="D335" i="16"/>
  <c r="W335" i="16" s="1"/>
  <c r="F335" i="16"/>
  <c r="H335" i="16"/>
  <c r="J335" i="16"/>
  <c r="L335" i="16"/>
  <c r="N335" i="16"/>
  <c r="P335" i="16"/>
  <c r="R335" i="16"/>
  <c r="T335" i="16"/>
  <c r="A336" i="16"/>
  <c r="C336" i="16"/>
  <c r="D336" i="16"/>
  <c r="F336" i="16"/>
  <c r="H336" i="16"/>
  <c r="J336" i="16"/>
  <c r="L336" i="16"/>
  <c r="N336" i="16"/>
  <c r="P336" i="16"/>
  <c r="R336" i="16"/>
  <c r="T336" i="16"/>
  <c r="U336" i="16"/>
  <c r="V336" i="16"/>
  <c r="W336" i="16"/>
  <c r="X336" i="16"/>
  <c r="B337" i="16"/>
  <c r="C337" i="16"/>
  <c r="D337" i="16"/>
  <c r="V337" i="16" s="1"/>
  <c r="F337" i="16"/>
  <c r="H337" i="16"/>
  <c r="J337" i="16"/>
  <c r="L337" i="16"/>
  <c r="N337" i="16"/>
  <c r="P337" i="16"/>
  <c r="R337" i="16"/>
  <c r="T337" i="16"/>
  <c r="U337" i="16"/>
  <c r="W337" i="16"/>
  <c r="A338" i="16"/>
  <c r="C338" i="16"/>
  <c r="D338" i="16"/>
  <c r="U338" i="16" s="1"/>
  <c r="F338" i="16"/>
  <c r="H338" i="16"/>
  <c r="J338" i="16"/>
  <c r="L338" i="16"/>
  <c r="N338" i="16"/>
  <c r="P338" i="16"/>
  <c r="R338" i="16"/>
  <c r="T338" i="16"/>
  <c r="V338" i="16"/>
  <c r="W338" i="16"/>
  <c r="X338" i="16"/>
  <c r="C339" i="16"/>
  <c r="D339" i="16"/>
  <c r="F339" i="16"/>
  <c r="H339" i="16"/>
  <c r="J339" i="16"/>
  <c r="L339" i="16"/>
  <c r="N339" i="16"/>
  <c r="P339" i="16"/>
  <c r="R339" i="16"/>
  <c r="T339" i="16"/>
  <c r="W339" i="16"/>
  <c r="A340" i="16"/>
  <c r="C340" i="16"/>
  <c r="D340" i="16"/>
  <c r="F340" i="16"/>
  <c r="H340" i="16"/>
  <c r="J340" i="16"/>
  <c r="L340" i="16"/>
  <c r="N340" i="16"/>
  <c r="P340" i="16"/>
  <c r="R340" i="16"/>
  <c r="T340" i="16"/>
  <c r="U340" i="16"/>
  <c r="V340" i="16"/>
  <c r="W340" i="16"/>
  <c r="X340" i="16"/>
  <c r="B341" i="16"/>
  <c r="C341" i="16"/>
  <c r="D341" i="16"/>
  <c r="V341" i="16" s="1"/>
  <c r="F341" i="16"/>
  <c r="H341" i="16"/>
  <c r="J341" i="16"/>
  <c r="L341" i="16"/>
  <c r="N341" i="16"/>
  <c r="P341" i="16"/>
  <c r="R341" i="16"/>
  <c r="T341" i="16"/>
  <c r="U341" i="16"/>
  <c r="W341" i="16"/>
  <c r="A342" i="16"/>
  <c r="C342" i="16"/>
  <c r="D342" i="16"/>
  <c r="U342" i="16" s="1"/>
  <c r="F342" i="16"/>
  <c r="H342" i="16"/>
  <c r="J342" i="16"/>
  <c r="L342" i="16"/>
  <c r="N342" i="16"/>
  <c r="P342" i="16"/>
  <c r="R342" i="16"/>
  <c r="T342" i="16"/>
  <c r="V342" i="16"/>
  <c r="W342" i="16"/>
  <c r="X342" i="16"/>
  <c r="C343" i="16"/>
  <c r="D343" i="16"/>
  <c r="W343" i="16" s="1"/>
  <c r="F343" i="16"/>
  <c r="H343" i="16"/>
  <c r="J343" i="16"/>
  <c r="L343" i="16"/>
  <c r="N343" i="16"/>
  <c r="P343" i="16"/>
  <c r="R343" i="16"/>
  <c r="T343" i="16"/>
  <c r="A344" i="16"/>
  <c r="C344" i="16"/>
  <c r="D344" i="16"/>
  <c r="F344" i="16"/>
  <c r="H344" i="16"/>
  <c r="J344" i="16"/>
  <c r="L344" i="16"/>
  <c r="N344" i="16"/>
  <c r="P344" i="16"/>
  <c r="R344" i="16"/>
  <c r="T344" i="16"/>
  <c r="U344" i="16"/>
  <c r="V344" i="16"/>
  <c r="W344" i="16"/>
  <c r="X344" i="16"/>
  <c r="B345" i="16"/>
  <c r="C345" i="16"/>
  <c r="D345" i="16"/>
  <c r="V345" i="16" s="1"/>
  <c r="F345" i="16"/>
  <c r="H345" i="16"/>
  <c r="J345" i="16"/>
  <c r="L345" i="16"/>
  <c r="N345" i="16"/>
  <c r="P345" i="16"/>
  <c r="R345" i="16"/>
  <c r="T345" i="16"/>
  <c r="U345" i="16"/>
  <c r="W345" i="16"/>
  <c r="A346" i="16"/>
  <c r="C346" i="16"/>
  <c r="D346" i="16"/>
  <c r="U346" i="16" s="1"/>
  <c r="F346" i="16"/>
  <c r="H346" i="16"/>
  <c r="J346" i="16"/>
  <c r="L346" i="16"/>
  <c r="N346" i="16"/>
  <c r="P346" i="16"/>
  <c r="R346" i="16"/>
  <c r="T346" i="16"/>
  <c r="V346" i="16"/>
  <c r="W346" i="16"/>
  <c r="X346" i="16"/>
  <c r="C347" i="16"/>
  <c r="D347" i="16"/>
  <c r="F347" i="16"/>
  <c r="H347" i="16"/>
  <c r="J347" i="16"/>
  <c r="L347" i="16"/>
  <c r="N347" i="16"/>
  <c r="P347" i="16"/>
  <c r="R347" i="16"/>
  <c r="T347" i="16"/>
  <c r="W347" i="16"/>
  <c r="A348" i="16"/>
  <c r="C348" i="16"/>
  <c r="D348" i="16"/>
  <c r="F348" i="16"/>
  <c r="H348" i="16"/>
  <c r="J348" i="16"/>
  <c r="L348" i="16"/>
  <c r="N348" i="16"/>
  <c r="P348" i="16"/>
  <c r="R348" i="16"/>
  <c r="T348" i="16"/>
  <c r="U348" i="16"/>
  <c r="V348" i="16"/>
  <c r="W348" i="16"/>
  <c r="X348" i="16"/>
  <c r="B349" i="16"/>
  <c r="C349" i="16"/>
  <c r="D349" i="16"/>
  <c r="V349" i="16" s="1"/>
  <c r="F349" i="16"/>
  <c r="H349" i="16"/>
  <c r="J349" i="16"/>
  <c r="L349" i="16"/>
  <c r="N349" i="16"/>
  <c r="P349" i="16"/>
  <c r="R349" i="16"/>
  <c r="T349" i="16"/>
  <c r="U349" i="16"/>
  <c r="W349" i="16"/>
  <c r="A350" i="16"/>
  <c r="C350" i="16"/>
  <c r="D350" i="16"/>
  <c r="U350" i="16" s="1"/>
  <c r="F350" i="16"/>
  <c r="H350" i="16"/>
  <c r="J350" i="16"/>
  <c r="L350" i="16"/>
  <c r="N350" i="16"/>
  <c r="P350" i="16"/>
  <c r="R350" i="16"/>
  <c r="T350" i="16"/>
  <c r="V350" i="16"/>
  <c r="W350" i="16"/>
  <c r="X350" i="16"/>
  <c r="C351" i="16"/>
  <c r="D351" i="16"/>
  <c r="W351" i="16" s="1"/>
  <c r="F351" i="16"/>
  <c r="H351" i="16"/>
  <c r="J351" i="16"/>
  <c r="L351" i="16"/>
  <c r="N351" i="16"/>
  <c r="P351" i="16"/>
  <c r="R351" i="16"/>
  <c r="T351" i="16"/>
  <c r="A352" i="16"/>
  <c r="C352" i="16"/>
  <c r="D352" i="16"/>
  <c r="F352" i="16"/>
  <c r="H352" i="16"/>
  <c r="J352" i="16"/>
  <c r="L352" i="16"/>
  <c r="N352" i="16"/>
  <c r="P352" i="16"/>
  <c r="R352" i="16"/>
  <c r="T352" i="16"/>
  <c r="U352" i="16"/>
  <c r="V352" i="16"/>
  <c r="W352" i="16"/>
  <c r="X352" i="16"/>
  <c r="B353" i="16"/>
  <c r="C353" i="16"/>
  <c r="D353" i="16"/>
  <c r="V353" i="16" s="1"/>
  <c r="F353" i="16"/>
  <c r="H353" i="16"/>
  <c r="J353" i="16"/>
  <c r="L353" i="16"/>
  <c r="N353" i="16"/>
  <c r="P353" i="16"/>
  <c r="R353" i="16"/>
  <c r="T353" i="16"/>
  <c r="U353" i="16"/>
  <c r="W353" i="16"/>
  <c r="A354" i="16"/>
  <c r="C354" i="16"/>
  <c r="D354" i="16"/>
  <c r="U354" i="16" s="1"/>
  <c r="F354" i="16"/>
  <c r="H354" i="16"/>
  <c r="J354" i="16"/>
  <c r="L354" i="16"/>
  <c r="N354" i="16"/>
  <c r="P354" i="16"/>
  <c r="R354" i="16"/>
  <c r="T354" i="16"/>
  <c r="V354" i="16"/>
  <c r="W354" i="16"/>
  <c r="X354" i="16"/>
  <c r="C355" i="16"/>
  <c r="D355" i="16"/>
  <c r="F355" i="16"/>
  <c r="H355" i="16"/>
  <c r="J355" i="16"/>
  <c r="L355" i="16"/>
  <c r="N355" i="16"/>
  <c r="P355" i="16"/>
  <c r="R355" i="16"/>
  <c r="T355" i="16"/>
  <c r="W355" i="16"/>
  <c r="A356" i="16"/>
  <c r="C356" i="16"/>
  <c r="D356" i="16"/>
  <c r="F356" i="16"/>
  <c r="H356" i="16"/>
  <c r="J356" i="16"/>
  <c r="L356" i="16"/>
  <c r="N356" i="16"/>
  <c r="P356" i="16"/>
  <c r="R356" i="16"/>
  <c r="T356" i="16"/>
  <c r="U356" i="16"/>
  <c r="V356" i="16"/>
  <c r="W356" i="16"/>
  <c r="X356" i="16"/>
  <c r="B357" i="16"/>
  <c r="C357" i="16"/>
  <c r="D357" i="16"/>
  <c r="V357" i="16" s="1"/>
  <c r="F357" i="16"/>
  <c r="H357" i="16"/>
  <c r="J357" i="16"/>
  <c r="L357" i="16"/>
  <c r="N357" i="16"/>
  <c r="P357" i="16"/>
  <c r="R357" i="16"/>
  <c r="T357" i="16"/>
  <c r="U357" i="16"/>
  <c r="W357" i="16"/>
  <c r="A358" i="16"/>
  <c r="C358" i="16"/>
  <c r="D358" i="16"/>
  <c r="U358" i="16" s="1"/>
  <c r="F358" i="16"/>
  <c r="H358" i="16"/>
  <c r="J358" i="16"/>
  <c r="L358" i="16"/>
  <c r="N358" i="16"/>
  <c r="P358" i="16"/>
  <c r="R358" i="16"/>
  <c r="T358" i="16"/>
  <c r="V358" i="16"/>
  <c r="W358" i="16"/>
  <c r="X358" i="16"/>
  <c r="C359" i="16"/>
  <c r="D359" i="16"/>
  <c r="F359" i="16"/>
  <c r="H359" i="16"/>
  <c r="J359" i="16"/>
  <c r="L359" i="16"/>
  <c r="N359" i="16"/>
  <c r="P359" i="16"/>
  <c r="R359" i="16"/>
  <c r="T359" i="16"/>
  <c r="U359" i="16"/>
  <c r="A360" i="16"/>
  <c r="C360" i="16"/>
  <c r="D360" i="16"/>
  <c r="F360" i="16"/>
  <c r="H360" i="16"/>
  <c r="J360" i="16"/>
  <c r="L360" i="16"/>
  <c r="N360" i="16"/>
  <c r="P360" i="16"/>
  <c r="R360" i="16"/>
  <c r="T360" i="16"/>
  <c r="U360" i="16"/>
  <c r="V360" i="16"/>
  <c r="W360" i="16"/>
  <c r="X360" i="16"/>
  <c r="B361" i="16"/>
  <c r="C361" i="16"/>
  <c r="D361" i="16"/>
  <c r="F361" i="16"/>
  <c r="H361" i="16"/>
  <c r="J361" i="16"/>
  <c r="L361" i="16"/>
  <c r="N361" i="16"/>
  <c r="P361" i="16"/>
  <c r="R361" i="16"/>
  <c r="T361" i="16"/>
  <c r="A362" i="16"/>
  <c r="C362" i="16"/>
  <c r="D362" i="16"/>
  <c r="U362" i="16" s="1"/>
  <c r="F362" i="16"/>
  <c r="H362" i="16"/>
  <c r="J362" i="16"/>
  <c r="L362" i="16"/>
  <c r="N362" i="16"/>
  <c r="P362" i="16"/>
  <c r="R362" i="16"/>
  <c r="T362" i="16"/>
  <c r="V362" i="16"/>
  <c r="W362" i="16"/>
  <c r="X362" i="16"/>
  <c r="C363" i="16"/>
  <c r="D363" i="16"/>
  <c r="F363" i="16"/>
  <c r="H363" i="16"/>
  <c r="J363" i="16"/>
  <c r="L363" i="16"/>
  <c r="N363" i="16"/>
  <c r="P363" i="16"/>
  <c r="R363" i="16"/>
  <c r="T363" i="16"/>
  <c r="A364" i="16"/>
  <c r="C364" i="16"/>
  <c r="D364" i="16"/>
  <c r="F364" i="16"/>
  <c r="H364" i="16"/>
  <c r="J364" i="16"/>
  <c r="L364" i="16"/>
  <c r="N364" i="16"/>
  <c r="P364" i="16"/>
  <c r="R364" i="16"/>
  <c r="T364" i="16"/>
  <c r="U364" i="16"/>
  <c r="V364" i="16"/>
  <c r="W364" i="16"/>
  <c r="X364" i="16"/>
  <c r="B365" i="16"/>
  <c r="C365" i="16"/>
  <c r="D365" i="16"/>
  <c r="U365" i="16" s="1"/>
  <c r="F365" i="16"/>
  <c r="H365" i="16"/>
  <c r="J365" i="16"/>
  <c r="L365" i="16"/>
  <c r="N365" i="16"/>
  <c r="P365" i="16"/>
  <c r="R365" i="16"/>
  <c r="T365" i="16"/>
  <c r="W365" i="16"/>
  <c r="A366" i="16"/>
  <c r="C366" i="16"/>
  <c r="D366" i="16"/>
  <c r="U366" i="16" s="1"/>
  <c r="F366" i="16"/>
  <c r="H366" i="16"/>
  <c r="J366" i="16"/>
  <c r="L366" i="16"/>
  <c r="N366" i="16"/>
  <c r="P366" i="16"/>
  <c r="R366" i="16"/>
  <c r="T366" i="16"/>
  <c r="V366" i="16"/>
  <c r="W366" i="16"/>
  <c r="X366" i="16"/>
  <c r="C367" i="16"/>
  <c r="D367" i="16"/>
  <c r="U367" i="16" s="1"/>
  <c r="F367" i="16"/>
  <c r="H367" i="16"/>
  <c r="J367" i="16"/>
  <c r="L367" i="16"/>
  <c r="N367" i="16"/>
  <c r="P367" i="16"/>
  <c r="R367" i="16"/>
  <c r="T367" i="16"/>
  <c r="W367" i="16"/>
  <c r="A368" i="16"/>
  <c r="C368" i="16"/>
  <c r="D368" i="16"/>
  <c r="F368" i="16"/>
  <c r="H368" i="16"/>
  <c r="J368" i="16"/>
  <c r="L368" i="16"/>
  <c r="N368" i="16"/>
  <c r="P368" i="16"/>
  <c r="R368" i="16"/>
  <c r="T368" i="16"/>
  <c r="U368" i="16"/>
  <c r="V368" i="16"/>
  <c r="W368" i="16"/>
  <c r="X368" i="16"/>
  <c r="B369" i="16"/>
  <c r="C369" i="16"/>
  <c r="D369" i="16"/>
  <c r="F369" i="16"/>
  <c r="H369" i="16"/>
  <c r="J369" i="16"/>
  <c r="L369" i="16"/>
  <c r="N369" i="16"/>
  <c r="P369" i="16"/>
  <c r="R369" i="16"/>
  <c r="T369" i="16"/>
  <c r="U369" i="16"/>
  <c r="W369" i="16"/>
  <c r="A370" i="16"/>
  <c r="C370" i="16"/>
  <c r="D370" i="16"/>
  <c r="U370" i="16" s="1"/>
  <c r="F370" i="16"/>
  <c r="H370" i="16"/>
  <c r="J370" i="16"/>
  <c r="L370" i="16"/>
  <c r="N370" i="16"/>
  <c r="P370" i="16"/>
  <c r="R370" i="16"/>
  <c r="T370" i="16"/>
  <c r="V370" i="16"/>
  <c r="W370" i="16"/>
  <c r="X370" i="16"/>
  <c r="C371" i="16"/>
  <c r="D371" i="16"/>
  <c r="F371" i="16"/>
  <c r="H371" i="16"/>
  <c r="J371" i="16"/>
  <c r="L371" i="16"/>
  <c r="N371" i="16"/>
  <c r="P371" i="16"/>
  <c r="R371" i="16"/>
  <c r="T371" i="16"/>
  <c r="U371" i="16"/>
  <c r="W371" i="16"/>
  <c r="A372" i="16"/>
  <c r="C372" i="16"/>
  <c r="D372" i="16"/>
  <c r="F372" i="16"/>
  <c r="H372" i="16"/>
  <c r="J372" i="16"/>
  <c r="L372" i="16"/>
  <c r="N372" i="16"/>
  <c r="P372" i="16"/>
  <c r="R372" i="16"/>
  <c r="T372" i="16"/>
  <c r="U372" i="16"/>
  <c r="V372" i="16"/>
  <c r="W372" i="16"/>
  <c r="X372" i="16"/>
  <c r="B373" i="16"/>
  <c r="C373" i="16"/>
  <c r="D373" i="16"/>
  <c r="F373" i="16"/>
  <c r="H373" i="16"/>
  <c r="J373" i="16"/>
  <c r="L373" i="16"/>
  <c r="N373" i="16"/>
  <c r="P373" i="16"/>
  <c r="R373" i="16"/>
  <c r="T373" i="16"/>
  <c r="U373" i="16"/>
  <c r="A374" i="16"/>
  <c r="C374" i="16"/>
  <c r="D374" i="16"/>
  <c r="U374" i="16" s="1"/>
  <c r="F374" i="16"/>
  <c r="H374" i="16"/>
  <c r="J374" i="16"/>
  <c r="L374" i="16"/>
  <c r="N374" i="16"/>
  <c r="P374" i="16"/>
  <c r="R374" i="16"/>
  <c r="T374" i="16"/>
  <c r="V374" i="16"/>
  <c r="W374" i="16"/>
  <c r="X374" i="16"/>
  <c r="C375" i="16"/>
  <c r="D375" i="16"/>
  <c r="F375" i="16"/>
  <c r="H375" i="16"/>
  <c r="J375" i="16"/>
  <c r="L375" i="16"/>
  <c r="N375" i="16"/>
  <c r="P375" i="16"/>
  <c r="R375" i="16"/>
  <c r="T375" i="16"/>
  <c r="U375" i="16"/>
  <c r="A376" i="16"/>
  <c r="C376" i="16"/>
  <c r="D376" i="16"/>
  <c r="F376" i="16"/>
  <c r="H376" i="16"/>
  <c r="J376" i="16"/>
  <c r="L376" i="16"/>
  <c r="N376" i="16"/>
  <c r="P376" i="16"/>
  <c r="R376" i="16"/>
  <c r="T376" i="16"/>
  <c r="U376" i="16"/>
  <c r="V376" i="16"/>
  <c r="W376" i="16"/>
  <c r="X376" i="16"/>
  <c r="B377" i="16"/>
  <c r="C377" i="16"/>
  <c r="D377" i="16"/>
  <c r="F377" i="16"/>
  <c r="H377" i="16"/>
  <c r="J377" i="16"/>
  <c r="L377" i="16"/>
  <c r="N377" i="16"/>
  <c r="P377" i="16"/>
  <c r="R377" i="16"/>
  <c r="T377" i="16"/>
  <c r="A378" i="16"/>
  <c r="C378" i="16"/>
  <c r="D378" i="16"/>
  <c r="U378" i="16" s="1"/>
  <c r="F378" i="16"/>
  <c r="H378" i="16"/>
  <c r="J378" i="16"/>
  <c r="L378" i="16"/>
  <c r="N378" i="16"/>
  <c r="P378" i="16"/>
  <c r="R378" i="16"/>
  <c r="T378" i="16"/>
  <c r="V378" i="16"/>
  <c r="W378" i="16"/>
  <c r="X378" i="16"/>
  <c r="C379" i="16"/>
  <c r="D379" i="16"/>
  <c r="F379" i="16"/>
  <c r="H379" i="16"/>
  <c r="J379" i="16"/>
  <c r="L379" i="16"/>
  <c r="N379" i="16"/>
  <c r="P379" i="16"/>
  <c r="R379" i="16"/>
  <c r="T379" i="16"/>
  <c r="A380" i="16"/>
  <c r="C380" i="16"/>
  <c r="D380" i="16"/>
  <c r="F380" i="16"/>
  <c r="H380" i="16"/>
  <c r="J380" i="16"/>
  <c r="L380" i="16"/>
  <c r="N380" i="16"/>
  <c r="P380" i="16"/>
  <c r="R380" i="16"/>
  <c r="T380" i="16"/>
  <c r="U380" i="16"/>
  <c r="V380" i="16"/>
  <c r="W380" i="16"/>
  <c r="X380" i="16"/>
  <c r="B381" i="16"/>
  <c r="C381" i="16"/>
  <c r="D381" i="16"/>
  <c r="U381" i="16" s="1"/>
  <c r="F381" i="16"/>
  <c r="H381" i="16"/>
  <c r="J381" i="16"/>
  <c r="L381" i="16"/>
  <c r="N381" i="16"/>
  <c r="P381" i="16"/>
  <c r="R381" i="16"/>
  <c r="T381" i="16"/>
  <c r="W381" i="16"/>
  <c r="A382" i="16"/>
  <c r="C382" i="16"/>
  <c r="D382" i="16"/>
  <c r="U382" i="16" s="1"/>
  <c r="F382" i="16"/>
  <c r="H382" i="16"/>
  <c r="J382" i="16"/>
  <c r="L382" i="16"/>
  <c r="N382" i="16"/>
  <c r="P382" i="16"/>
  <c r="R382" i="16"/>
  <c r="T382" i="16"/>
  <c r="V382" i="16"/>
  <c r="W382" i="16"/>
  <c r="X382" i="16"/>
  <c r="C383" i="16"/>
  <c r="D383" i="16"/>
  <c r="U383" i="16" s="1"/>
  <c r="F383" i="16"/>
  <c r="H383" i="16"/>
  <c r="J383" i="16"/>
  <c r="L383" i="16"/>
  <c r="N383" i="16"/>
  <c r="P383" i="16"/>
  <c r="R383" i="16"/>
  <c r="T383" i="16"/>
  <c r="W383" i="16"/>
  <c r="A384" i="16"/>
  <c r="C384" i="16"/>
  <c r="D384" i="16"/>
  <c r="F384" i="16"/>
  <c r="H384" i="16"/>
  <c r="J384" i="16"/>
  <c r="L384" i="16"/>
  <c r="N384" i="16"/>
  <c r="P384" i="16"/>
  <c r="R384" i="16"/>
  <c r="T384" i="16"/>
  <c r="U384" i="16"/>
  <c r="V384" i="16"/>
  <c r="W384" i="16"/>
  <c r="X384" i="16"/>
  <c r="B385" i="16"/>
  <c r="C385" i="16"/>
  <c r="D385" i="16"/>
  <c r="F385" i="16"/>
  <c r="H385" i="16"/>
  <c r="J385" i="16"/>
  <c r="L385" i="16"/>
  <c r="N385" i="16"/>
  <c r="P385" i="16"/>
  <c r="R385" i="16"/>
  <c r="T385" i="16"/>
  <c r="U385" i="16"/>
  <c r="W385" i="16"/>
  <c r="A386" i="16"/>
  <c r="C386" i="16"/>
  <c r="D386" i="16"/>
  <c r="U386" i="16" s="1"/>
  <c r="F386" i="16"/>
  <c r="H386" i="16"/>
  <c r="J386" i="16"/>
  <c r="L386" i="16"/>
  <c r="N386" i="16"/>
  <c r="P386" i="16"/>
  <c r="R386" i="16"/>
  <c r="T386" i="16"/>
  <c r="V386" i="16"/>
  <c r="W386" i="16"/>
  <c r="X386" i="16"/>
  <c r="C387" i="16"/>
  <c r="D387" i="16"/>
  <c r="F387" i="16"/>
  <c r="H387" i="16"/>
  <c r="J387" i="16"/>
  <c r="L387" i="16"/>
  <c r="N387" i="16"/>
  <c r="P387" i="16"/>
  <c r="R387" i="16"/>
  <c r="T387" i="16"/>
  <c r="U387" i="16"/>
  <c r="W387" i="16"/>
  <c r="A388" i="16"/>
  <c r="C388" i="16"/>
  <c r="D388" i="16"/>
  <c r="F388" i="16"/>
  <c r="H388" i="16"/>
  <c r="J388" i="16"/>
  <c r="L388" i="16"/>
  <c r="N388" i="16"/>
  <c r="P388" i="16"/>
  <c r="R388" i="16"/>
  <c r="T388" i="16"/>
  <c r="U388" i="16"/>
  <c r="V388" i="16"/>
  <c r="W388" i="16"/>
  <c r="X388" i="16"/>
  <c r="B389" i="16"/>
  <c r="C389" i="16"/>
  <c r="D389" i="16"/>
  <c r="F389" i="16"/>
  <c r="H389" i="16"/>
  <c r="J389" i="16"/>
  <c r="L389" i="16"/>
  <c r="N389" i="16"/>
  <c r="P389" i="16"/>
  <c r="R389" i="16"/>
  <c r="T389" i="16"/>
  <c r="U389" i="16"/>
  <c r="A390" i="16"/>
  <c r="C390" i="16"/>
  <c r="D390" i="16"/>
  <c r="U390" i="16" s="1"/>
  <c r="F390" i="16"/>
  <c r="H390" i="16"/>
  <c r="J390" i="16"/>
  <c r="L390" i="16"/>
  <c r="N390" i="16"/>
  <c r="P390" i="16"/>
  <c r="R390" i="16"/>
  <c r="T390" i="16"/>
  <c r="V390" i="16"/>
  <c r="W390" i="16"/>
  <c r="X390" i="16"/>
  <c r="C391" i="16"/>
  <c r="D391" i="16"/>
  <c r="F391" i="16"/>
  <c r="H391" i="16"/>
  <c r="J391" i="16"/>
  <c r="L391" i="16"/>
  <c r="N391" i="16"/>
  <c r="P391" i="16"/>
  <c r="R391" i="16"/>
  <c r="T391" i="16"/>
  <c r="U391" i="16"/>
  <c r="W391" i="16"/>
  <c r="A392" i="16"/>
  <c r="C392" i="16"/>
  <c r="D392" i="16"/>
  <c r="F392" i="16"/>
  <c r="H392" i="16"/>
  <c r="J392" i="16"/>
  <c r="L392" i="16"/>
  <c r="N392" i="16"/>
  <c r="P392" i="16"/>
  <c r="R392" i="16"/>
  <c r="T392" i="16"/>
  <c r="U392" i="16"/>
  <c r="V392" i="16"/>
  <c r="W392" i="16"/>
  <c r="X392" i="16"/>
  <c r="A393" i="16"/>
  <c r="B393" i="16"/>
  <c r="C393" i="16"/>
  <c r="D393" i="16"/>
  <c r="V393" i="16" s="1"/>
  <c r="F393" i="16"/>
  <c r="H393" i="16"/>
  <c r="J393" i="16"/>
  <c r="L393" i="16"/>
  <c r="N393" i="16"/>
  <c r="P393" i="16"/>
  <c r="R393" i="16"/>
  <c r="T393" i="16"/>
  <c r="U393" i="16"/>
  <c r="X393" i="16"/>
  <c r="A394" i="16"/>
  <c r="C394" i="16"/>
  <c r="D394" i="16"/>
  <c r="U394" i="16" s="1"/>
  <c r="F394" i="16"/>
  <c r="H394" i="16"/>
  <c r="J394" i="16"/>
  <c r="L394" i="16"/>
  <c r="N394" i="16"/>
  <c r="P394" i="16"/>
  <c r="R394" i="16"/>
  <c r="T394" i="16"/>
  <c r="V394" i="16"/>
  <c r="W394" i="16"/>
  <c r="X394" i="16"/>
  <c r="C395" i="16"/>
  <c r="D395" i="16"/>
  <c r="U395" i="16" s="1"/>
  <c r="F395" i="16"/>
  <c r="H395" i="16"/>
  <c r="J395" i="16"/>
  <c r="L395" i="16"/>
  <c r="N395" i="16"/>
  <c r="P395" i="16"/>
  <c r="R395" i="16"/>
  <c r="T395" i="16"/>
  <c r="V395" i="16"/>
  <c r="W395" i="16"/>
  <c r="A396" i="16"/>
  <c r="C396" i="16"/>
  <c r="D396" i="16"/>
  <c r="F396" i="16"/>
  <c r="H396" i="16"/>
  <c r="J396" i="16"/>
  <c r="L396" i="16"/>
  <c r="N396" i="16"/>
  <c r="P396" i="16"/>
  <c r="R396" i="16"/>
  <c r="T396" i="16"/>
  <c r="U396" i="16"/>
  <c r="V396" i="16"/>
  <c r="W396" i="16"/>
  <c r="X396" i="16"/>
  <c r="B397" i="16"/>
  <c r="C397" i="16"/>
  <c r="D397" i="16"/>
  <c r="V397" i="16" s="1"/>
  <c r="F397" i="16"/>
  <c r="H397" i="16"/>
  <c r="J397" i="16"/>
  <c r="L397" i="16"/>
  <c r="N397" i="16"/>
  <c r="P397" i="16"/>
  <c r="R397" i="16"/>
  <c r="T397" i="16"/>
  <c r="W397" i="16"/>
  <c r="X397" i="16"/>
  <c r="C398" i="16"/>
  <c r="D398" i="16"/>
  <c r="F398" i="16"/>
  <c r="H398" i="16"/>
  <c r="J398" i="16"/>
  <c r="L398" i="16"/>
  <c r="N398" i="16"/>
  <c r="P398" i="16"/>
  <c r="R398" i="16"/>
  <c r="T398" i="16"/>
  <c r="C399" i="16"/>
  <c r="D399" i="16"/>
  <c r="F399" i="16"/>
  <c r="H399" i="16"/>
  <c r="J399" i="16"/>
  <c r="L399" i="16"/>
  <c r="N399" i="16"/>
  <c r="P399" i="16"/>
  <c r="R399" i="16"/>
  <c r="T399" i="16"/>
  <c r="U399" i="16"/>
  <c r="W399" i="16"/>
  <c r="A400" i="16"/>
  <c r="C400" i="16"/>
  <c r="D400" i="16"/>
  <c r="F400" i="16"/>
  <c r="H400" i="16"/>
  <c r="J400" i="16"/>
  <c r="L400" i="16"/>
  <c r="N400" i="16"/>
  <c r="P400" i="16"/>
  <c r="R400" i="16"/>
  <c r="T400" i="16"/>
  <c r="U400" i="16"/>
  <c r="V400" i="16"/>
  <c r="W400" i="16"/>
  <c r="X400" i="16"/>
  <c r="A401" i="16"/>
  <c r="B401" i="16"/>
  <c r="C401" i="16"/>
  <c r="D401" i="16"/>
  <c r="V401" i="16" s="1"/>
  <c r="F401" i="16"/>
  <c r="H401" i="16"/>
  <c r="J401" i="16"/>
  <c r="L401" i="16"/>
  <c r="N401" i="16"/>
  <c r="P401" i="16"/>
  <c r="R401" i="16"/>
  <c r="T401" i="16"/>
  <c r="U401" i="16"/>
  <c r="X401" i="16"/>
  <c r="A402" i="16"/>
  <c r="C402" i="16"/>
  <c r="D402" i="16"/>
  <c r="U402" i="16" s="1"/>
  <c r="F402" i="16"/>
  <c r="H402" i="16"/>
  <c r="J402" i="16"/>
  <c r="L402" i="16"/>
  <c r="N402" i="16"/>
  <c r="P402" i="16"/>
  <c r="R402" i="16"/>
  <c r="T402" i="16"/>
  <c r="V402" i="16"/>
  <c r="W402" i="16"/>
  <c r="X402" i="16"/>
  <c r="C403" i="16"/>
  <c r="D403" i="16"/>
  <c r="U403" i="16" s="1"/>
  <c r="F403" i="16"/>
  <c r="H403" i="16"/>
  <c r="J403" i="16"/>
  <c r="L403" i="16"/>
  <c r="N403" i="16"/>
  <c r="P403" i="16"/>
  <c r="R403" i="16"/>
  <c r="T403" i="16"/>
  <c r="V403" i="16"/>
  <c r="W403" i="16"/>
  <c r="C404" i="16"/>
  <c r="D404" i="16"/>
  <c r="A404" i="16" s="1"/>
  <c r="F404" i="16"/>
  <c r="H404" i="16"/>
  <c r="J404" i="16"/>
  <c r="L404" i="16"/>
  <c r="N404" i="16"/>
  <c r="P404" i="16"/>
  <c r="R404" i="16"/>
  <c r="T404" i="16"/>
  <c r="V404" i="16"/>
  <c r="W404" i="16"/>
  <c r="N1" i="25"/>
  <c r="L4" i="25" s="1"/>
  <c r="O1" i="25"/>
  <c r="P1" i="25"/>
  <c r="D4" i="25" s="1"/>
  <c r="F4" i="25"/>
  <c r="I4" i="25"/>
  <c r="J4" i="25"/>
  <c r="N4" i="25"/>
  <c r="R4" i="25"/>
  <c r="V4" i="25"/>
  <c r="Z4" i="25"/>
  <c r="C5" i="25"/>
  <c r="G5" i="25"/>
  <c r="J5" i="25"/>
  <c r="K5" i="25"/>
  <c r="O5" i="25"/>
  <c r="S5" i="25"/>
  <c r="W5" i="25"/>
  <c r="C6" i="25"/>
  <c r="H6" i="25"/>
  <c r="L6" i="25"/>
  <c r="O6" i="25"/>
  <c r="P6" i="25"/>
  <c r="T6" i="25"/>
  <c r="X6" i="25"/>
  <c r="D7" i="25"/>
  <c r="E7" i="25"/>
  <c r="I7" i="25"/>
  <c r="M7" i="25"/>
  <c r="P7" i="25"/>
  <c r="Q7" i="25"/>
  <c r="U7" i="25"/>
  <c r="Y7" i="25"/>
  <c r="E8" i="25"/>
  <c r="J8" i="25"/>
  <c r="N8" i="25"/>
  <c r="R8" i="25"/>
  <c r="U8" i="25"/>
  <c r="V8" i="25"/>
  <c r="Z8" i="25"/>
  <c r="F9" i="25"/>
  <c r="G9" i="25"/>
  <c r="K9" i="25"/>
  <c r="O9" i="25"/>
  <c r="S9" i="25"/>
  <c r="V9" i="25"/>
  <c r="W9" i="25"/>
  <c r="C10" i="25"/>
  <c r="D10" i="25"/>
  <c r="G10" i="25"/>
  <c r="L10" i="25"/>
  <c r="P10" i="25"/>
  <c r="T10" i="25"/>
  <c r="X10" i="25"/>
  <c r="C11" i="25"/>
  <c r="D11" i="25"/>
  <c r="H11" i="25"/>
  <c r="I11" i="25"/>
  <c r="M11" i="25"/>
  <c r="Q11" i="25"/>
  <c r="U11" i="25"/>
  <c r="Y11" i="25"/>
  <c r="E12" i="25"/>
  <c r="I12" i="25"/>
  <c r="N12" i="25"/>
  <c r="Q12" i="25"/>
  <c r="R12" i="25"/>
  <c r="V12" i="25"/>
  <c r="Z12" i="25"/>
  <c r="F13" i="25"/>
  <c r="J13" i="25"/>
  <c r="K13" i="25"/>
  <c r="O13" i="25"/>
  <c r="Q13" i="25"/>
  <c r="R13" i="25"/>
  <c r="S13" i="25"/>
  <c r="W13" i="25"/>
  <c r="C14" i="25"/>
  <c r="G14" i="25"/>
  <c r="K14" i="25"/>
  <c r="N14" i="25"/>
  <c r="P14" i="25"/>
  <c r="T14" i="25"/>
  <c r="W14" i="25"/>
  <c r="X14" i="25"/>
  <c r="D15" i="25"/>
  <c r="H15" i="25"/>
  <c r="L15" i="25"/>
  <c r="M15" i="25"/>
  <c r="Q15" i="25"/>
  <c r="U15" i="25"/>
  <c r="W15" i="25"/>
  <c r="X15" i="25"/>
  <c r="Y15" i="25"/>
  <c r="E16" i="25"/>
  <c r="F16" i="25"/>
  <c r="I16" i="25"/>
  <c r="M16" i="25"/>
  <c r="P16" i="25"/>
  <c r="R16" i="25"/>
  <c r="V16" i="25"/>
  <c r="Z16" i="25"/>
  <c r="E17" i="25"/>
  <c r="F17" i="25"/>
  <c r="J17" i="25"/>
  <c r="N17" i="25"/>
  <c r="O17" i="25"/>
  <c r="S17" i="25"/>
  <c r="W17" i="25"/>
  <c r="C18" i="25"/>
  <c r="G18" i="25"/>
  <c r="K18" i="25"/>
  <c r="L18" i="25"/>
  <c r="O18" i="25"/>
  <c r="R18" i="25"/>
  <c r="T18" i="25"/>
  <c r="X18" i="25"/>
  <c r="D19" i="25"/>
  <c r="H19" i="25"/>
  <c r="K19" i="25"/>
  <c r="L19" i="25"/>
  <c r="P19" i="25"/>
  <c r="Q19" i="25"/>
  <c r="U19" i="25"/>
  <c r="Y19" i="25"/>
  <c r="E20" i="25"/>
  <c r="I20" i="25"/>
  <c r="M20" i="25"/>
  <c r="Q20" i="25"/>
  <c r="T20" i="25"/>
  <c r="V20" i="25"/>
  <c r="Y20" i="25"/>
  <c r="Z20" i="25"/>
  <c r="F21" i="25"/>
  <c r="J21" i="25"/>
  <c r="N21" i="25"/>
  <c r="R21" i="25"/>
  <c r="S21" i="25"/>
  <c r="W21" i="25"/>
  <c r="Y21" i="25"/>
  <c r="Z21" i="25"/>
  <c r="C22" i="25"/>
  <c r="G22" i="25"/>
  <c r="H22" i="25"/>
  <c r="K22" i="25"/>
  <c r="O22" i="25"/>
  <c r="S22" i="25"/>
  <c r="V22" i="25"/>
  <c r="X22" i="25"/>
  <c r="D23" i="25"/>
  <c r="G23" i="25"/>
  <c r="H23" i="25"/>
  <c r="L23" i="25"/>
  <c r="P23" i="25"/>
  <c r="T23" i="25"/>
  <c r="U23" i="25"/>
  <c r="Y23" i="25"/>
  <c r="E24" i="25"/>
  <c r="I24" i="25"/>
  <c r="M24" i="25"/>
  <c r="N24" i="25"/>
  <c r="Q24" i="25"/>
  <c r="U24" i="25"/>
  <c r="X24" i="25"/>
  <c r="Z24" i="25"/>
  <c r="F25" i="25"/>
  <c r="J25" i="25"/>
  <c r="M25" i="25"/>
  <c r="N25" i="25"/>
  <c r="R25" i="25"/>
  <c r="V25" i="25"/>
  <c r="W25" i="25"/>
  <c r="C26" i="25"/>
  <c r="G26" i="25"/>
  <c r="K26" i="25"/>
  <c r="O26" i="25"/>
  <c r="S26" i="25"/>
  <c r="T26" i="25"/>
  <c r="W26" i="25"/>
  <c r="Z26" i="25"/>
  <c r="D27" i="25"/>
  <c r="E27" i="25"/>
  <c r="G27" i="25"/>
  <c r="H27" i="25"/>
  <c r="I27" i="25"/>
  <c r="K27" i="25"/>
  <c r="L27" i="25"/>
  <c r="M27" i="25"/>
  <c r="O27" i="25"/>
  <c r="P27" i="25"/>
  <c r="Q27" i="25"/>
  <c r="S27" i="25"/>
  <c r="T27" i="25"/>
  <c r="U27" i="25"/>
  <c r="W27" i="25"/>
  <c r="X27" i="25"/>
  <c r="Y27" i="25"/>
  <c r="F32" i="25"/>
  <c r="F33" i="25"/>
  <c r="F34" i="25"/>
  <c r="F35" i="25"/>
  <c r="F37" i="25"/>
  <c r="F38" i="25"/>
  <c r="F39" i="25"/>
  <c r="F41" i="25"/>
  <c r="F42" i="25"/>
  <c r="F43" i="25"/>
  <c r="F45" i="25"/>
  <c r="F46" i="25"/>
  <c r="F47" i="25"/>
  <c r="F49" i="25"/>
  <c r="F50" i="25"/>
  <c r="F51" i="25"/>
  <c r="F53" i="25"/>
  <c r="F54" i="25"/>
  <c r="N1" i="26"/>
  <c r="O1" i="26"/>
  <c r="K10" i="26" s="1"/>
  <c r="P1" i="26"/>
  <c r="D4" i="26" s="1"/>
  <c r="F9" i="26"/>
  <c r="G9" i="26"/>
  <c r="M11" i="26"/>
  <c r="I12" i="26"/>
  <c r="N14" i="26"/>
  <c r="Q16" i="26"/>
  <c r="R21" i="26"/>
  <c r="G22" i="26"/>
  <c r="X24" i="26"/>
  <c r="N1" i="24"/>
  <c r="W14" i="24" s="1"/>
  <c r="O1" i="24"/>
  <c r="H7" i="24" s="1"/>
  <c r="P1" i="24"/>
  <c r="E7" i="24" s="1"/>
  <c r="Z15" i="24"/>
  <c r="H23" i="24"/>
  <c r="U24" i="24"/>
  <c r="T27" i="24"/>
  <c r="N1" i="23"/>
  <c r="O1" i="23"/>
  <c r="D8" i="23" s="1"/>
  <c r="P1" i="23"/>
  <c r="D4" i="23" s="1"/>
  <c r="I11" i="23"/>
  <c r="N14" i="23"/>
  <c r="M15" i="23"/>
  <c r="U23" i="23"/>
  <c r="Z26" i="23"/>
  <c r="N1" i="12"/>
  <c r="J5" i="12" s="1"/>
  <c r="O1" i="12"/>
  <c r="E4" i="12" s="1"/>
  <c r="P1" i="12"/>
  <c r="N10" i="12" s="1"/>
  <c r="C6" i="12"/>
  <c r="F9" i="12"/>
  <c r="I12" i="12"/>
  <c r="N13" i="12"/>
  <c r="L15" i="12"/>
  <c r="S17" i="12"/>
  <c r="T19" i="12"/>
  <c r="R21" i="12"/>
  <c r="W22" i="12"/>
  <c r="V26" i="12"/>
  <c r="T27" i="12"/>
  <c r="N1" i="22"/>
  <c r="J5" i="22" s="1"/>
  <c r="O1" i="22"/>
  <c r="G5" i="22" s="1"/>
  <c r="P1" i="22"/>
  <c r="E7" i="22" s="1"/>
  <c r="I4" i="22"/>
  <c r="U8" i="22"/>
  <c r="J10" i="22"/>
  <c r="C11" i="22"/>
  <c r="L12" i="22"/>
  <c r="U12" i="22"/>
  <c r="C15" i="22"/>
  <c r="M15" i="22"/>
  <c r="Q17" i="22"/>
  <c r="R18" i="22"/>
  <c r="T20" i="22"/>
  <c r="S21" i="22"/>
  <c r="V22" i="22"/>
  <c r="W22" i="22"/>
  <c r="X24" i="22"/>
  <c r="W25" i="22"/>
  <c r="C27" i="22"/>
  <c r="S27" i="22"/>
  <c r="N1" i="21"/>
  <c r="U8" i="21" s="1"/>
  <c r="O1" i="21"/>
  <c r="G5" i="21" s="1"/>
  <c r="P1" i="21"/>
  <c r="F6" i="21" s="1"/>
  <c r="C6" i="21"/>
  <c r="K10" i="21"/>
  <c r="M11" i="21"/>
  <c r="I14" i="21"/>
  <c r="L16" i="21"/>
  <c r="O18" i="21"/>
  <c r="P21" i="21"/>
  <c r="V22" i="21"/>
  <c r="Z22" i="21"/>
  <c r="Y23" i="21"/>
  <c r="U24" i="21"/>
  <c r="X24" i="21"/>
  <c r="V25" i="21"/>
  <c r="Z25" i="21"/>
  <c r="V26" i="21"/>
  <c r="F32" i="21"/>
  <c r="N1" i="20"/>
  <c r="O1" i="20"/>
  <c r="G5" i="20" s="1"/>
  <c r="P1" i="20"/>
  <c r="G6" i="20" s="1"/>
  <c r="G11" i="20"/>
  <c r="T19" i="20"/>
  <c r="V26" i="20"/>
  <c r="S3" i="4"/>
  <c r="P8" i="4"/>
  <c r="Q8" i="4" s="1"/>
  <c r="R8" i="4" s="1"/>
  <c r="I5" i="16" s="1"/>
  <c r="AO8" i="4"/>
  <c r="AP8" i="4"/>
  <c r="AQ8" i="4" s="1"/>
  <c r="S5" i="16" s="1"/>
  <c r="AT8" i="4"/>
  <c r="AV8" i="4"/>
  <c r="B6" i="16"/>
  <c r="AJ9" i="4"/>
  <c r="AK9" i="4" s="1"/>
  <c r="AL9" i="4" s="1"/>
  <c r="Q6" i="16" s="1"/>
  <c r="AO9" i="4"/>
  <c r="AP9" i="4"/>
  <c r="AQ9" i="4" s="1"/>
  <c r="S6" i="16" s="1"/>
  <c r="AT9" i="4"/>
  <c r="B7" i="16"/>
  <c r="AE10" i="4"/>
  <c r="AF10" i="4" s="1"/>
  <c r="AO10" i="4"/>
  <c r="AP10" i="4"/>
  <c r="AQ10" i="4" s="1"/>
  <c r="S7" i="16" s="1"/>
  <c r="AT10" i="4"/>
  <c r="B8" i="16"/>
  <c r="AE11" i="4"/>
  <c r="AF11" i="4" s="1"/>
  <c r="AO11" i="4"/>
  <c r="AP11" i="4" s="1"/>
  <c r="AQ11" i="4" s="1"/>
  <c r="S8" i="16" s="1"/>
  <c r="AT11" i="4"/>
  <c r="P12" i="4"/>
  <c r="Q12" i="4" s="1"/>
  <c r="AE12" i="4"/>
  <c r="AF12" i="4" s="1"/>
  <c r="AO12" i="4"/>
  <c r="AP12" i="4"/>
  <c r="AQ12" i="4" s="1"/>
  <c r="S9" i="16" s="1"/>
  <c r="AT12" i="4"/>
  <c r="AV12" i="4"/>
  <c r="B10" i="16"/>
  <c r="P13" i="4"/>
  <c r="Q13" i="4" s="1"/>
  <c r="R13" i="4" s="1"/>
  <c r="I10" i="16" s="1"/>
  <c r="AO13" i="4"/>
  <c r="AP13" i="4"/>
  <c r="AQ13" i="4" s="1"/>
  <c r="S10" i="16" s="1"/>
  <c r="AT13" i="4"/>
  <c r="B11" i="16"/>
  <c r="AE14" i="4"/>
  <c r="AF14" i="4" s="1"/>
  <c r="AO14" i="4"/>
  <c r="AP14" i="4" s="1"/>
  <c r="AQ14" i="4"/>
  <c r="S11" i="16" s="1"/>
  <c r="AT14" i="4"/>
  <c r="AO15" i="4"/>
  <c r="AP15" i="4"/>
  <c r="AQ15" i="4" s="1"/>
  <c r="S12" i="16" s="1"/>
  <c r="AT15" i="4"/>
  <c r="AE16" i="4"/>
  <c r="AF16" i="4" s="1"/>
  <c r="AG16" i="4" s="1"/>
  <c r="O13" i="16" s="1"/>
  <c r="AO16" i="4"/>
  <c r="AP16" i="4" s="1"/>
  <c r="AQ16" i="4"/>
  <c r="S13" i="16" s="1"/>
  <c r="AT16" i="4"/>
  <c r="AV16" i="4"/>
  <c r="AE17" i="4"/>
  <c r="AF17" i="4" s="1"/>
  <c r="AG17" i="4" s="1"/>
  <c r="O14" i="16" s="1"/>
  <c r="AO17" i="4"/>
  <c r="AP17" i="4"/>
  <c r="AQ17" i="4" s="1"/>
  <c r="S14" i="16" s="1"/>
  <c r="AT17" i="4"/>
  <c r="AE18" i="4"/>
  <c r="AF18" i="4" s="1"/>
  <c r="AG18" i="4" s="1"/>
  <c r="O15" i="16" s="1"/>
  <c r="AO18" i="4"/>
  <c r="AP18" i="4" s="1"/>
  <c r="AQ18" i="4" s="1"/>
  <c r="S15" i="16" s="1"/>
  <c r="AT18" i="4"/>
  <c r="K19" i="4"/>
  <c r="L19" i="4" s="1"/>
  <c r="M19" i="4" s="1"/>
  <c r="G16" i="16" s="1"/>
  <c r="P19" i="4"/>
  <c r="Q19" i="4" s="1"/>
  <c r="R19" i="4" s="1"/>
  <c r="I16" i="16" s="1"/>
  <c r="U19" i="4"/>
  <c r="V19" i="4" s="1"/>
  <c r="W19" i="4" s="1"/>
  <c r="K16" i="16" s="1"/>
  <c r="Z19" i="4"/>
  <c r="AA19" i="4" s="1"/>
  <c r="AB19" i="4" s="1"/>
  <c r="M16" i="16" s="1"/>
  <c r="AE19" i="4"/>
  <c r="AF19" i="4" s="1"/>
  <c r="AG19" i="4" s="1"/>
  <c r="O16" i="16" s="1"/>
  <c r="AJ19" i="4"/>
  <c r="AK19" i="4" s="1"/>
  <c r="AL19" i="4" s="1"/>
  <c r="Q16" i="16" s="1"/>
  <c r="AO19" i="4"/>
  <c r="AP19" i="4"/>
  <c r="AQ19" i="4" s="1"/>
  <c r="S16" i="16" s="1"/>
  <c r="AT19" i="4"/>
  <c r="AE20" i="4"/>
  <c r="AF20" i="4" s="1"/>
  <c r="AG20" i="4" s="1"/>
  <c r="O17" i="16" s="1"/>
  <c r="AO20" i="4"/>
  <c r="AP20" i="4" s="1"/>
  <c r="AQ20" i="4" s="1"/>
  <c r="S17" i="16" s="1"/>
  <c r="AT20" i="4"/>
  <c r="AV20" i="4"/>
  <c r="AE21" i="4"/>
  <c r="AF21" i="4" s="1"/>
  <c r="AG21" i="4" s="1"/>
  <c r="O18" i="16" s="1"/>
  <c r="AO21" i="4"/>
  <c r="AP21" i="4"/>
  <c r="AQ21" i="4" s="1"/>
  <c r="S18" i="16" s="1"/>
  <c r="AT21" i="4"/>
  <c r="B19" i="16"/>
  <c r="K22" i="4"/>
  <c r="L22" i="4" s="1"/>
  <c r="M22" i="4" s="1"/>
  <c r="G19" i="16" s="1"/>
  <c r="P22" i="4"/>
  <c r="Q22" i="4" s="1"/>
  <c r="R22" i="4" s="1"/>
  <c r="I19" i="16" s="1"/>
  <c r="U22" i="4"/>
  <c r="V22" i="4" s="1"/>
  <c r="W22" i="4" s="1"/>
  <c r="K19" i="16" s="1"/>
  <c r="Z22" i="4"/>
  <c r="AA22" i="4" s="1"/>
  <c r="AB22" i="4" s="1"/>
  <c r="M19" i="16" s="1"/>
  <c r="AE22" i="4"/>
  <c r="AF22" i="4" s="1"/>
  <c r="AG22" i="4" s="1"/>
  <c r="O19" i="16" s="1"/>
  <c r="AJ22" i="4"/>
  <c r="AK22" i="4" s="1"/>
  <c r="AL22" i="4" s="1"/>
  <c r="Q19" i="16" s="1"/>
  <c r="AO22" i="4"/>
  <c r="AP22" i="4" s="1"/>
  <c r="AQ22" i="4" s="1"/>
  <c r="S19" i="16" s="1"/>
  <c r="AT22" i="4"/>
  <c r="B20" i="16"/>
  <c r="K23" i="4"/>
  <c r="L23" i="4" s="1"/>
  <c r="M23" i="4" s="1"/>
  <c r="G20" i="16" s="1"/>
  <c r="P23" i="4"/>
  <c r="Q23" i="4" s="1"/>
  <c r="R23" i="4" s="1"/>
  <c r="I20" i="16" s="1"/>
  <c r="U23" i="4"/>
  <c r="V23" i="4" s="1"/>
  <c r="W23" i="4" s="1"/>
  <c r="K20" i="16" s="1"/>
  <c r="Z23" i="4"/>
  <c r="AA23" i="4" s="1"/>
  <c r="AB23" i="4" s="1"/>
  <c r="M20" i="16" s="1"/>
  <c r="AE23" i="4"/>
  <c r="AF23" i="4" s="1"/>
  <c r="AG23" i="4" s="1"/>
  <c r="O20" i="16" s="1"/>
  <c r="AJ23" i="4"/>
  <c r="AK23" i="4" s="1"/>
  <c r="AL23" i="4" s="1"/>
  <c r="Q20" i="16" s="1"/>
  <c r="AO23" i="4"/>
  <c r="AP23" i="4"/>
  <c r="AQ23" i="4" s="1"/>
  <c r="S20" i="16" s="1"/>
  <c r="AT23" i="4"/>
  <c r="F24" i="4"/>
  <c r="G24" i="4" s="1"/>
  <c r="H24" i="4" s="1"/>
  <c r="AO24" i="4"/>
  <c r="AP24" i="4" s="1"/>
  <c r="AQ24" i="4" s="1"/>
  <c r="S21" i="16" s="1"/>
  <c r="AT24" i="4"/>
  <c r="AV24" i="4"/>
  <c r="A25" i="4"/>
  <c r="B22" i="16"/>
  <c r="AO25" i="4"/>
  <c r="AP25" i="4" s="1"/>
  <c r="AQ25" i="4" s="1"/>
  <c r="S22" i="16" s="1"/>
  <c r="AT25" i="4"/>
  <c r="A26" i="4"/>
  <c r="A27" i="4" s="1"/>
  <c r="F26" i="4"/>
  <c r="G26" i="4" s="1"/>
  <c r="H26" i="4" s="1"/>
  <c r="AO26" i="4"/>
  <c r="AP26" i="4"/>
  <c r="AQ26" i="4" s="1"/>
  <c r="S23" i="16" s="1"/>
  <c r="AT26" i="4"/>
  <c r="F27" i="4"/>
  <c r="G27" i="4" s="1"/>
  <c r="H27" i="4" s="1"/>
  <c r="AO27" i="4"/>
  <c r="AP27" i="4"/>
  <c r="AQ27" i="4" s="1"/>
  <c r="S24" i="16" s="1"/>
  <c r="AT27" i="4"/>
  <c r="F28" i="4"/>
  <c r="G28" i="4" s="1"/>
  <c r="H28" i="4" s="1"/>
  <c r="AO28" i="4"/>
  <c r="AP28" i="4" s="1"/>
  <c r="AQ28" i="4" s="1"/>
  <c r="S25" i="16" s="1"/>
  <c r="AT28" i="4"/>
  <c r="AV28" i="4"/>
  <c r="A29" i="4"/>
  <c r="A30" i="4" s="1"/>
  <c r="A31" i="4" s="1"/>
  <c r="B26" i="16"/>
  <c r="AE29" i="4"/>
  <c r="AF29" i="4" s="1"/>
  <c r="AG29" i="4" s="1"/>
  <c r="O26" i="16" s="1"/>
  <c r="AO29" i="4"/>
  <c r="AP29" i="4" s="1"/>
  <c r="AQ29" i="4"/>
  <c r="S26" i="16" s="1"/>
  <c r="AT29" i="4"/>
  <c r="AO30" i="4"/>
  <c r="AP30" i="4"/>
  <c r="AQ30" i="4" s="1"/>
  <c r="S27" i="16" s="1"/>
  <c r="AT30" i="4"/>
  <c r="P31" i="4"/>
  <c r="Q31" i="4" s="1"/>
  <c r="R31" i="4" s="1"/>
  <c r="I28" i="16" s="1"/>
  <c r="AE31" i="4"/>
  <c r="AF31" i="4" s="1"/>
  <c r="AG31" i="4" s="1"/>
  <c r="O28" i="16" s="1"/>
  <c r="AO31" i="4"/>
  <c r="AP31" i="4" s="1"/>
  <c r="AQ31" i="4"/>
  <c r="S28" i="16" s="1"/>
  <c r="AT31" i="4"/>
  <c r="AO32" i="4"/>
  <c r="AP32" i="4"/>
  <c r="AQ32" i="4" s="1"/>
  <c r="S29" i="16" s="1"/>
  <c r="AT32" i="4"/>
  <c r="AV32" i="4"/>
  <c r="A33" i="4"/>
  <c r="A34" i="4" s="1"/>
  <c r="A35" i="4" s="1"/>
  <c r="B30" i="16"/>
  <c r="AO33" i="4"/>
  <c r="AP33" i="4"/>
  <c r="AQ33" i="4" s="1"/>
  <c r="S30" i="16" s="1"/>
  <c r="AT33" i="4"/>
  <c r="B34" i="4"/>
  <c r="AO34" i="4"/>
  <c r="AP34" i="4" s="1"/>
  <c r="AQ34" i="4" s="1"/>
  <c r="S31" i="16" s="1"/>
  <c r="AT34" i="4"/>
  <c r="F35" i="4"/>
  <c r="G35" i="4" s="1"/>
  <c r="H35" i="4" s="1"/>
  <c r="K35" i="4"/>
  <c r="L35" i="4" s="1"/>
  <c r="M35" i="4" s="1"/>
  <c r="G32" i="16" s="1"/>
  <c r="P35" i="4"/>
  <c r="Q35" i="4" s="1"/>
  <c r="R35" i="4" s="1"/>
  <c r="I32" i="16" s="1"/>
  <c r="U35" i="4"/>
  <c r="V35" i="4" s="1"/>
  <c r="W35" i="4" s="1"/>
  <c r="K32" i="16" s="1"/>
  <c r="Z35" i="4"/>
  <c r="AA35" i="4" s="1"/>
  <c r="AB35" i="4" s="1"/>
  <c r="M32" i="16" s="1"/>
  <c r="AE35" i="4"/>
  <c r="AF35" i="4" s="1"/>
  <c r="AG35" i="4" s="1"/>
  <c r="O32" i="16" s="1"/>
  <c r="AJ35" i="4"/>
  <c r="AK35" i="4" s="1"/>
  <c r="AL35" i="4" s="1"/>
  <c r="Q32" i="16" s="1"/>
  <c r="AO35" i="4"/>
  <c r="AP35" i="4" s="1"/>
  <c r="AQ35" i="4" s="1"/>
  <c r="S32" i="16" s="1"/>
  <c r="AT35" i="4"/>
  <c r="F36" i="4"/>
  <c r="G36" i="4" s="1"/>
  <c r="H36" i="4" s="1"/>
  <c r="AO36" i="4"/>
  <c r="AP36" i="4"/>
  <c r="AQ36" i="4" s="1"/>
  <c r="S33" i="16" s="1"/>
  <c r="AT36" i="4"/>
  <c r="AV36" i="4"/>
  <c r="A37" i="4"/>
  <c r="A38" i="4" s="1"/>
  <c r="A39" i="4" s="1"/>
  <c r="B34" i="16"/>
  <c r="P37" i="4"/>
  <c r="Q37" i="4" s="1"/>
  <c r="R37" i="4" s="1"/>
  <c r="I34" i="16" s="1"/>
  <c r="AO37" i="4"/>
  <c r="AP37" i="4"/>
  <c r="AQ37" i="4" s="1"/>
  <c r="S34" i="16" s="1"/>
  <c r="AT37" i="4"/>
  <c r="F38" i="4"/>
  <c r="G38" i="4" s="1"/>
  <c r="H38" i="4" s="1"/>
  <c r="AO38" i="4"/>
  <c r="AP38" i="4" s="1"/>
  <c r="AQ38" i="4" s="1"/>
  <c r="S35" i="16" s="1"/>
  <c r="AT38" i="4"/>
  <c r="AO39" i="4"/>
  <c r="AP39" i="4"/>
  <c r="AQ39" i="4" s="1"/>
  <c r="S36" i="16" s="1"/>
  <c r="AT39" i="4"/>
  <c r="F40" i="4"/>
  <c r="G40" i="4" s="1"/>
  <c r="H40" i="4" s="1"/>
  <c r="E37" i="16" s="1"/>
  <c r="AE40" i="4"/>
  <c r="AF40" i="4" s="1"/>
  <c r="AG40" i="4" s="1"/>
  <c r="O37" i="16" s="1"/>
  <c r="AO40" i="4"/>
  <c r="AP40" i="4" s="1"/>
  <c r="AQ40" i="4" s="1"/>
  <c r="S37" i="16" s="1"/>
  <c r="AT40" i="4"/>
  <c r="AV40" i="4"/>
  <c r="A41" i="4"/>
  <c r="A42" i="4" s="1"/>
  <c r="A43" i="4" s="1"/>
  <c r="B38" i="16"/>
  <c r="AO41" i="4"/>
  <c r="AP41" i="4"/>
  <c r="AQ41" i="4" s="1"/>
  <c r="S38" i="16" s="1"/>
  <c r="AT41" i="4"/>
  <c r="F42" i="4"/>
  <c r="G42" i="4" s="1"/>
  <c r="H42" i="4" s="1"/>
  <c r="E39" i="16" s="1"/>
  <c r="AO42" i="4"/>
  <c r="AP42" i="4" s="1"/>
  <c r="AQ42" i="4" s="1"/>
  <c r="S39" i="16" s="1"/>
  <c r="AT42" i="4"/>
  <c r="F43" i="4"/>
  <c r="G43" i="4" s="1"/>
  <c r="H43" i="4" s="1"/>
  <c r="K43" i="4"/>
  <c r="L43" i="4" s="1"/>
  <c r="M43" i="4" s="1"/>
  <c r="G40" i="16" s="1"/>
  <c r="P43" i="4"/>
  <c r="Q43" i="4" s="1"/>
  <c r="R43" i="4" s="1"/>
  <c r="I40" i="16" s="1"/>
  <c r="U43" i="4"/>
  <c r="V43" i="4" s="1"/>
  <c r="W43" i="4" s="1"/>
  <c r="K40" i="16" s="1"/>
  <c r="Z43" i="4"/>
  <c r="AA43" i="4" s="1"/>
  <c r="AB43" i="4" s="1"/>
  <c r="M40" i="16" s="1"/>
  <c r="AE43" i="4"/>
  <c r="AF43" i="4" s="1"/>
  <c r="AG43" i="4" s="1"/>
  <c r="O40" i="16" s="1"/>
  <c r="AJ43" i="4"/>
  <c r="AK43" i="4" s="1"/>
  <c r="AL43" i="4" s="1"/>
  <c r="Q40" i="16" s="1"/>
  <c r="AO43" i="4"/>
  <c r="AP43" i="4"/>
  <c r="AQ43" i="4" s="1"/>
  <c r="S40" i="16" s="1"/>
  <c r="AT43" i="4"/>
  <c r="F44" i="4"/>
  <c r="G44" i="4" s="1"/>
  <c r="H44" i="4" s="1"/>
  <c r="AO44" i="4"/>
  <c r="AP44" i="4" s="1"/>
  <c r="AQ44" i="4"/>
  <c r="S41" i="16" s="1"/>
  <c r="AT44" i="4"/>
  <c r="AV44" i="4"/>
  <c r="A45" i="4"/>
  <c r="A46" i="4" s="1"/>
  <c r="A47" i="4" s="1"/>
  <c r="F45" i="4"/>
  <c r="G45" i="4" s="1"/>
  <c r="H45" i="4" s="1"/>
  <c r="AO45" i="4"/>
  <c r="AP45" i="4" s="1"/>
  <c r="AQ45" i="4"/>
  <c r="S42" i="16" s="1"/>
  <c r="AT45" i="4"/>
  <c r="AO46" i="4"/>
  <c r="AP46" i="4"/>
  <c r="AQ46" i="4" s="1"/>
  <c r="S43" i="16" s="1"/>
  <c r="AT46" i="4"/>
  <c r="F47" i="4"/>
  <c r="G47" i="4" s="1"/>
  <c r="H47" i="4" s="1"/>
  <c r="K47" i="4"/>
  <c r="L47" i="4" s="1"/>
  <c r="M47" i="4" s="1"/>
  <c r="G44" i="16" s="1"/>
  <c r="P47" i="4"/>
  <c r="Q47" i="4" s="1"/>
  <c r="R47" i="4" s="1"/>
  <c r="I44" i="16" s="1"/>
  <c r="U47" i="4"/>
  <c r="V47" i="4" s="1"/>
  <c r="W47" i="4" s="1"/>
  <c r="K44" i="16" s="1"/>
  <c r="Z47" i="4"/>
  <c r="AA47" i="4" s="1"/>
  <c r="AB47" i="4" s="1"/>
  <c r="M44" i="16" s="1"/>
  <c r="AE47" i="4"/>
  <c r="AF47" i="4" s="1"/>
  <c r="AG47" i="4" s="1"/>
  <c r="O44" i="16" s="1"/>
  <c r="AJ47" i="4"/>
  <c r="AK47" i="4" s="1"/>
  <c r="AL47" i="4" s="1"/>
  <c r="Q44" i="16" s="1"/>
  <c r="AO47" i="4"/>
  <c r="AP47" i="4"/>
  <c r="AQ47" i="4" s="1"/>
  <c r="S44" i="16" s="1"/>
  <c r="AT47" i="4"/>
  <c r="F48" i="4"/>
  <c r="G48" i="4" s="1"/>
  <c r="H48" i="4" s="1"/>
  <c r="AO48" i="4"/>
  <c r="AP48" i="4"/>
  <c r="AQ48" i="4" s="1"/>
  <c r="S45" i="16" s="1"/>
  <c r="AT48" i="4"/>
  <c r="AV48" i="4"/>
  <c r="A49" i="4"/>
  <c r="A50" i="4" s="1"/>
  <c r="A51" i="4" s="1"/>
  <c r="B46" i="16"/>
  <c r="F49" i="4"/>
  <c r="G49" i="4" s="1"/>
  <c r="H49" i="4" s="1"/>
  <c r="AO49" i="4"/>
  <c r="AP49" i="4"/>
  <c r="AQ49" i="4" s="1"/>
  <c r="S46" i="16" s="1"/>
  <c r="AT49" i="4"/>
  <c r="P50" i="4"/>
  <c r="Q50" i="4" s="1"/>
  <c r="R50" i="4" s="1"/>
  <c r="I47" i="16" s="1"/>
  <c r="AE50" i="4"/>
  <c r="AF50" i="4" s="1"/>
  <c r="AG50" i="4" s="1"/>
  <c r="O47" i="16" s="1"/>
  <c r="AO50" i="4"/>
  <c r="AP50" i="4" s="1"/>
  <c r="AQ50" i="4" s="1"/>
  <c r="S47" i="16" s="1"/>
  <c r="AT50" i="4"/>
  <c r="F51" i="4"/>
  <c r="G51" i="4" s="1"/>
  <c r="H51" i="4" s="1"/>
  <c r="K51" i="4"/>
  <c r="L51" i="4" s="1"/>
  <c r="M51" i="4" s="1"/>
  <c r="G48" i="16" s="1"/>
  <c r="P51" i="4"/>
  <c r="Q51" i="4" s="1"/>
  <c r="R51" i="4" s="1"/>
  <c r="I48" i="16" s="1"/>
  <c r="U51" i="4"/>
  <c r="V51" i="4" s="1"/>
  <c r="W51" i="4" s="1"/>
  <c r="K48" i="16" s="1"/>
  <c r="Z51" i="4"/>
  <c r="AA51" i="4" s="1"/>
  <c r="AB51" i="4" s="1"/>
  <c r="M48" i="16" s="1"/>
  <c r="AE51" i="4"/>
  <c r="AF51" i="4" s="1"/>
  <c r="AG51" i="4" s="1"/>
  <c r="O48" i="16" s="1"/>
  <c r="AJ51" i="4"/>
  <c r="AK51" i="4" s="1"/>
  <c r="AL51" i="4" s="1"/>
  <c r="Q48" i="16" s="1"/>
  <c r="AO51" i="4"/>
  <c r="AP51" i="4" s="1"/>
  <c r="AQ51" i="4"/>
  <c r="S48" i="16" s="1"/>
  <c r="AT51" i="4"/>
  <c r="AE52" i="4"/>
  <c r="AF52" i="4" s="1"/>
  <c r="AG52" i="4" s="1"/>
  <c r="O49" i="16" s="1"/>
  <c r="AO52" i="4"/>
  <c r="AP52" i="4" s="1"/>
  <c r="AQ52" i="4" s="1"/>
  <c r="S49" i="16" s="1"/>
  <c r="AT52" i="4"/>
  <c r="AV52" i="4"/>
  <c r="A53" i="4"/>
  <c r="A54" i="4" s="1"/>
  <c r="A55" i="4" s="1"/>
  <c r="AO53" i="4"/>
  <c r="AP53" i="4" s="1"/>
  <c r="AQ53" i="4"/>
  <c r="S50" i="16" s="1"/>
  <c r="AT53" i="4"/>
  <c r="AO54" i="4"/>
  <c r="AP54" i="4"/>
  <c r="AQ54" i="4" s="1"/>
  <c r="S51" i="16" s="1"/>
  <c r="AT54" i="4"/>
  <c r="AO55" i="4"/>
  <c r="AP55" i="4"/>
  <c r="AQ55" i="4" s="1"/>
  <c r="S52" i="16" s="1"/>
  <c r="AT55" i="4"/>
  <c r="AE56" i="4"/>
  <c r="AF56" i="4" s="1"/>
  <c r="AG56" i="4" s="1"/>
  <c r="O53" i="16" s="1"/>
  <c r="AO56" i="4"/>
  <c r="AP56" i="4" s="1"/>
  <c r="AQ56" i="4" s="1"/>
  <c r="S53" i="16" s="1"/>
  <c r="AT56" i="4"/>
  <c r="AV56" i="4"/>
  <c r="A57" i="4"/>
  <c r="A58" i="4" s="1"/>
  <c r="A59" i="4" s="1"/>
  <c r="P57" i="4"/>
  <c r="Q57" i="4" s="1"/>
  <c r="R57" i="4" s="1"/>
  <c r="I54" i="16" s="1"/>
  <c r="AO57" i="4"/>
  <c r="AP57" i="4" s="1"/>
  <c r="AQ57" i="4" s="1"/>
  <c r="S54" i="16" s="1"/>
  <c r="AT57" i="4"/>
  <c r="F58" i="4"/>
  <c r="G58" i="4" s="1"/>
  <c r="H58" i="4" s="1"/>
  <c r="AE58" i="4"/>
  <c r="AF58" i="4" s="1"/>
  <c r="AG58" i="4" s="1"/>
  <c r="O55" i="16" s="1"/>
  <c r="AO58" i="4"/>
  <c r="AP58" i="4" s="1"/>
  <c r="AQ58" i="4"/>
  <c r="S55" i="16" s="1"/>
  <c r="AT58" i="4"/>
  <c r="AO59" i="4"/>
  <c r="AP59" i="4"/>
  <c r="AQ59" i="4" s="1"/>
  <c r="S56" i="16" s="1"/>
  <c r="AT59" i="4"/>
  <c r="Z60" i="4"/>
  <c r="AA60" i="4" s="1"/>
  <c r="AB60" i="4" s="1"/>
  <c r="M57" i="16" s="1"/>
  <c r="AO60" i="4"/>
  <c r="AP60" i="4" s="1"/>
  <c r="AQ60" i="4" s="1"/>
  <c r="S57" i="16" s="1"/>
  <c r="AT60" i="4"/>
  <c r="AV60" i="4"/>
  <c r="A61" i="4"/>
  <c r="F61" i="4"/>
  <c r="G61" i="4" s="1"/>
  <c r="H61" i="4" s="1"/>
  <c r="AO61" i="4"/>
  <c r="AP61" i="4" s="1"/>
  <c r="AQ61" i="4" s="1"/>
  <c r="S58" i="16" s="1"/>
  <c r="AT61" i="4"/>
  <c r="A62" i="4"/>
  <c r="AE62" i="4"/>
  <c r="AF62" i="4" s="1"/>
  <c r="AG62" i="4" s="1"/>
  <c r="O59" i="16" s="1"/>
  <c r="AO62" i="4"/>
  <c r="AP62" i="4" s="1"/>
  <c r="AQ62" i="4" s="1"/>
  <c r="S59" i="16" s="1"/>
  <c r="AT62" i="4"/>
  <c r="A63" i="4"/>
  <c r="F63" i="4"/>
  <c r="G63" i="4" s="1"/>
  <c r="H63" i="4" s="1"/>
  <c r="AO63" i="4"/>
  <c r="AP63" i="4"/>
  <c r="AQ63" i="4" s="1"/>
  <c r="S60" i="16" s="1"/>
  <c r="AT63" i="4"/>
  <c r="Z64" i="4"/>
  <c r="AA64" i="4" s="1"/>
  <c r="AB64" i="4" s="1"/>
  <c r="M61" i="16" s="1"/>
  <c r="AE64" i="4"/>
  <c r="AF64" i="4" s="1"/>
  <c r="AG64" i="4" s="1"/>
  <c r="O61" i="16" s="1"/>
  <c r="AO64" i="4"/>
  <c r="AP64" i="4" s="1"/>
  <c r="AQ64" i="4"/>
  <c r="S61" i="16" s="1"/>
  <c r="AT64" i="4"/>
  <c r="AV64" i="4"/>
  <c r="A65" i="4"/>
  <c r="A66" i="4" s="1"/>
  <c r="A67" i="4" s="1"/>
  <c r="AE65" i="4"/>
  <c r="AF65" i="4" s="1"/>
  <c r="AG65" i="4" s="1"/>
  <c r="O62" i="16" s="1"/>
  <c r="AO65" i="4"/>
  <c r="AP65" i="4" s="1"/>
  <c r="AQ65" i="4" s="1"/>
  <c r="S62" i="16" s="1"/>
  <c r="AT65" i="4"/>
  <c r="AE66" i="4"/>
  <c r="AF66" i="4" s="1"/>
  <c r="AG66" i="4" s="1"/>
  <c r="O63" i="16" s="1"/>
  <c r="AO66" i="4"/>
  <c r="AP66" i="4"/>
  <c r="AQ66" i="4" s="1"/>
  <c r="S63" i="16" s="1"/>
  <c r="AT66" i="4"/>
  <c r="F67" i="4"/>
  <c r="G67" i="4" s="1"/>
  <c r="H67" i="4" s="1"/>
  <c r="K67" i="4"/>
  <c r="L67" i="4" s="1"/>
  <c r="M67" i="4" s="1"/>
  <c r="G64" i="16" s="1"/>
  <c r="P67" i="4"/>
  <c r="Q67" i="4" s="1"/>
  <c r="R67" i="4" s="1"/>
  <c r="I64" i="16" s="1"/>
  <c r="U67" i="4"/>
  <c r="V67" i="4" s="1"/>
  <c r="W67" i="4" s="1"/>
  <c r="K64" i="16" s="1"/>
  <c r="Z67" i="4"/>
  <c r="AA67" i="4" s="1"/>
  <c r="AB67" i="4" s="1"/>
  <c r="M64" i="16" s="1"/>
  <c r="AE67" i="4"/>
  <c r="AF67" i="4" s="1"/>
  <c r="AG67" i="4" s="1"/>
  <c r="O64" i="16" s="1"/>
  <c r="AJ67" i="4"/>
  <c r="AK67" i="4" s="1"/>
  <c r="AL67" i="4" s="1"/>
  <c r="Q64" i="16" s="1"/>
  <c r="AO67" i="4"/>
  <c r="AP67" i="4"/>
  <c r="AQ67" i="4" s="1"/>
  <c r="S64" i="16" s="1"/>
  <c r="AT67" i="4"/>
  <c r="F68" i="4"/>
  <c r="G68" i="4" s="1"/>
  <c r="H68" i="4" s="1"/>
  <c r="AO68" i="4"/>
  <c r="AP68" i="4" s="1"/>
  <c r="AQ68" i="4"/>
  <c r="S65" i="16" s="1"/>
  <c r="AT68" i="4"/>
  <c r="AV68" i="4"/>
  <c r="A69" i="4"/>
  <c r="A70" i="4" s="1"/>
  <c r="B66" i="16"/>
  <c r="AO69" i="4"/>
  <c r="AP69" i="4"/>
  <c r="AQ69" i="4" s="1"/>
  <c r="S66" i="16" s="1"/>
  <c r="AT69" i="4"/>
  <c r="F70" i="4"/>
  <c r="G70" i="4" s="1"/>
  <c r="H70" i="4" s="1"/>
  <c r="AO70" i="4"/>
  <c r="AP70" i="4" s="1"/>
  <c r="AQ70" i="4" s="1"/>
  <c r="S67" i="16" s="1"/>
  <c r="AT70" i="4"/>
  <c r="A71" i="4"/>
  <c r="F71" i="4"/>
  <c r="G71" i="4" s="1"/>
  <c r="H71" i="4" s="1"/>
  <c r="AE71" i="4"/>
  <c r="AF71" i="4" s="1"/>
  <c r="AG71" i="4" s="1"/>
  <c r="O68" i="16" s="1"/>
  <c r="AO71" i="4"/>
  <c r="AP71" i="4"/>
  <c r="AQ71" i="4" s="1"/>
  <c r="S68" i="16" s="1"/>
  <c r="AT71" i="4"/>
  <c r="AO72" i="4"/>
  <c r="AP72" i="4"/>
  <c r="AQ72" i="4" s="1"/>
  <c r="S69" i="16" s="1"/>
  <c r="AT72" i="4"/>
  <c r="AV72" i="4"/>
  <c r="A73" i="4"/>
  <c r="A74" i="4" s="1"/>
  <c r="A75" i="4" s="1"/>
  <c r="B70" i="16"/>
  <c r="F73" i="4"/>
  <c r="G73" i="4" s="1"/>
  <c r="H73" i="4" s="1"/>
  <c r="E70" i="16" s="1"/>
  <c r="AO73" i="4"/>
  <c r="AP73" i="4"/>
  <c r="AQ73" i="4" s="1"/>
  <c r="S70" i="16" s="1"/>
  <c r="AT73" i="4"/>
  <c r="B71" i="16"/>
  <c r="F74" i="4"/>
  <c r="G74" i="4" s="1"/>
  <c r="H74" i="4" s="1"/>
  <c r="AE74" i="4"/>
  <c r="AF74" i="4" s="1"/>
  <c r="AG74" i="4" s="1"/>
  <c r="O71" i="16" s="1"/>
  <c r="AO74" i="4"/>
  <c r="AP74" i="4" s="1"/>
  <c r="AQ74" i="4" s="1"/>
  <c r="S71" i="16" s="1"/>
  <c r="AT74" i="4"/>
  <c r="F75" i="4"/>
  <c r="G75" i="4" s="1"/>
  <c r="H75" i="4" s="1"/>
  <c r="P75" i="4"/>
  <c r="Q75" i="4" s="1"/>
  <c r="R75" i="4" s="1"/>
  <c r="I72" i="16" s="1"/>
  <c r="AO75" i="4"/>
  <c r="AP75" i="4"/>
  <c r="AQ75" i="4" s="1"/>
  <c r="S72" i="16" s="1"/>
  <c r="AT75" i="4"/>
  <c r="F76" i="4"/>
  <c r="G76" i="4" s="1"/>
  <c r="H76" i="4" s="1"/>
  <c r="P76" i="4"/>
  <c r="Q76" i="4" s="1"/>
  <c r="R76" i="4" s="1"/>
  <c r="I73" i="16" s="1"/>
  <c r="AO76" i="4"/>
  <c r="AP76" i="4"/>
  <c r="AQ76" i="4" s="1"/>
  <c r="S73" i="16" s="1"/>
  <c r="AT76" i="4"/>
  <c r="AV76" i="4"/>
  <c r="A77" i="4"/>
  <c r="A78" i="4" s="1"/>
  <c r="A79" i="4" s="1"/>
  <c r="B74" i="16"/>
  <c r="F77" i="4"/>
  <c r="G77" i="4" s="1"/>
  <c r="H77" i="4" s="1"/>
  <c r="AE77" i="4"/>
  <c r="AF77" i="4" s="1"/>
  <c r="AG77" i="4" s="1"/>
  <c r="O74" i="16" s="1"/>
  <c r="AO77" i="4"/>
  <c r="AP77" i="4" s="1"/>
  <c r="AQ77" i="4" s="1"/>
  <c r="S74" i="16" s="1"/>
  <c r="AT77" i="4"/>
  <c r="B75" i="16"/>
  <c r="AO78" i="4"/>
  <c r="AP78" i="4"/>
  <c r="AQ78" i="4" s="1"/>
  <c r="S75" i="16" s="1"/>
  <c r="AT78" i="4"/>
  <c r="B76" i="16"/>
  <c r="F79" i="4"/>
  <c r="G79" i="4" s="1"/>
  <c r="H79" i="4" s="1"/>
  <c r="K79" i="4"/>
  <c r="L79" i="4" s="1"/>
  <c r="M79" i="4" s="1"/>
  <c r="G76" i="16" s="1"/>
  <c r="P79" i="4"/>
  <c r="Q79" i="4" s="1"/>
  <c r="R79" i="4" s="1"/>
  <c r="I76" i="16" s="1"/>
  <c r="U79" i="4"/>
  <c r="V79" i="4" s="1"/>
  <c r="W79" i="4" s="1"/>
  <c r="K76" i="16" s="1"/>
  <c r="Z79" i="4"/>
  <c r="AA79" i="4" s="1"/>
  <c r="AB79" i="4" s="1"/>
  <c r="M76" i="16" s="1"/>
  <c r="AE79" i="4"/>
  <c r="AF79" i="4" s="1"/>
  <c r="AG79" i="4" s="1"/>
  <c r="O76" i="16" s="1"/>
  <c r="AJ79" i="4"/>
  <c r="AK79" i="4" s="1"/>
  <c r="AL79" i="4" s="1"/>
  <c r="Q76" i="16" s="1"/>
  <c r="AO79" i="4"/>
  <c r="AP79" i="4" s="1"/>
  <c r="AQ79" i="4" s="1"/>
  <c r="S76" i="16" s="1"/>
  <c r="AT79" i="4"/>
  <c r="AO80" i="4"/>
  <c r="AP80" i="4"/>
  <c r="AQ80" i="4" s="1"/>
  <c r="S77" i="16" s="1"/>
  <c r="AT80" i="4"/>
  <c r="AV80" i="4"/>
  <c r="A81" i="4"/>
  <c r="A82" i="4" s="1"/>
  <c r="A83" i="4" s="1"/>
  <c r="B78" i="16"/>
  <c r="F81" i="4"/>
  <c r="G81" i="4" s="1"/>
  <c r="H81" i="4" s="1"/>
  <c r="AO81" i="4"/>
  <c r="AP81" i="4"/>
  <c r="AQ81" i="4" s="1"/>
  <c r="S78" i="16" s="1"/>
  <c r="AT81" i="4"/>
  <c r="B79" i="16"/>
  <c r="F82" i="4"/>
  <c r="G82" i="4" s="1"/>
  <c r="H82" i="4" s="1"/>
  <c r="AO82" i="4"/>
  <c r="AP82" i="4" s="1"/>
  <c r="AQ82" i="4" s="1"/>
  <c r="S79" i="16" s="1"/>
  <c r="AT82" i="4"/>
  <c r="F83" i="4"/>
  <c r="G83" i="4" s="1"/>
  <c r="H83" i="4" s="1"/>
  <c r="E80" i="16" s="1"/>
  <c r="AO83" i="4"/>
  <c r="AP83" i="4"/>
  <c r="AQ83" i="4" s="1"/>
  <c r="S80" i="16" s="1"/>
  <c r="AT83" i="4"/>
  <c r="F84" i="4"/>
  <c r="G84" i="4" s="1"/>
  <c r="H84" i="4" s="1"/>
  <c r="AO84" i="4"/>
  <c r="AP84" i="4" s="1"/>
  <c r="AQ84" i="4" s="1"/>
  <c r="S81" i="16" s="1"/>
  <c r="AT84" i="4"/>
  <c r="AV84" i="4"/>
  <c r="A85" i="4"/>
  <c r="AO85" i="4"/>
  <c r="AP85" i="4" s="1"/>
  <c r="AQ85" i="4" s="1"/>
  <c r="S82" i="16" s="1"/>
  <c r="AT85" i="4"/>
  <c r="A86" i="4"/>
  <c r="A87" i="4" s="1"/>
  <c r="P86" i="4"/>
  <c r="Q86" i="4" s="1"/>
  <c r="R86" i="4" s="1"/>
  <c r="I83" i="16" s="1"/>
  <c r="AO86" i="4"/>
  <c r="AP86" i="4"/>
  <c r="AQ86" i="4" s="1"/>
  <c r="S83" i="16" s="1"/>
  <c r="AT86" i="4"/>
  <c r="F87" i="4"/>
  <c r="G87" i="4" s="1"/>
  <c r="H87" i="4" s="1"/>
  <c r="AE87" i="4"/>
  <c r="AF87" i="4" s="1"/>
  <c r="AG87" i="4" s="1"/>
  <c r="O84" i="16" s="1"/>
  <c r="AO87" i="4"/>
  <c r="AP87" i="4" s="1"/>
  <c r="AQ87" i="4" s="1"/>
  <c r="S84" i="16" s="1"/>
  <c r="AT87" i="4"/>
  <c r="F88" i="4"/>
  <c r="G88" i="4" s="1"/>
  <c r="H88" i="4" s="1"/>
  <c r="Z88" i="4"/>
  <c r="AA88" i="4" s="1"/>
  <c r="AB88" i="4" s="1"/>
  <c r="M85" i="16" s="1"/>
  <c r="AO88" i="4"/>
  <c r="AP88" i="4"/>
  <c r="AQ88" i="4" s="1"/>
  <c r="S85" i="16" s="1"/>
  <c r="AT88" i="4"/>
  <c r="AV88" i="4"/>
  <c r="A89" i="4"/>
  <c r="A90" i="4" s="1"/>
  <c r="A91" i="4" s="1"/>
  <c r="B86" i="16"/>
  <c r="F89" i="4"/>
  <c r="G89" i="4" s="1"/>
  <c r="H89" i="4" s="1"/>
  <c r="AO89" i="4"/>
  <c r="AP89" i="4"/>
  <c r="AQ89" i="4" s="1"/>
  <c r="S86" i="16" s="1"/>
  <c r="AT89" i="4"/>
  <c r="AO90" i="4"/>
  <c r="AP90" i="4" s="1"/>
  <c r="AQ90" i="4" s="1"/>
  <c r="S87" i="16" s="1"/>
  <c r="AT90" i="4"/>
  <c r="F91" i="4"/>
  <c r="G91" i="4" s="1"/>
  <c r="H91" i="4" s="1"/>
  <c r="AO91" i="4"/>
  <c r="AP91" i="4"/>
  <c r="AQ91" i="4" s="1"/>
  <c r="S88" i="16" s="1"/>
  <c r="AT91" i="4"/>
  <c r="AO92" i="4"/>
  <c r="AP92" i="4" s="1"/>
  <c r="AQ92" i="4" s="1"/>
  <c r="S89" i="16" s="1"/>
  <c r="AT92" i="4"/>
  <c r="AV92" i="4"/>
  <c r="A93" i="4"/>
  <c r="B90" i="16"/>
  <c r="F93" i="4"/>
  <c r="G93" i="4" s="1"/>
  <c r="H93" i="4" s="1"/>
  <c r="P93" i="4"/>
  <c r="Q93" i="4" s="1"/>
  <c r="R93" i="4" s="1"/>
  <c r="I90" i="16" s="1"/>
  <c r="AO93" i="4"/>
  <c r="AP93" i="4" s="1"/>
  <c r="AQ93" i="4"/>
  <c r="S90" i="16" s="1"/>
  <c r="AT93" i="4"/>
  <c r="A94" i="4"/>
  <c r="A95" i="4" s="1"/>
  <c r="F94" i="4"/>
  <c r="G94" i="4" s="1"/>
  <c r="H94" i="4" s="1"/>
  <c r="AO94" i="4"/>
  <c r="AP94" i="4"/>
  <c r="AQ94" i="4" s="1"/>
  <c r="S91" i="16" s="1"/>
  <c r="AT94" i="4"/>
  <c r="F95" i="4"/>
  <c r="G95" i="4" s="1"/>
  <c r="H95" i="4" s="1"/>
  <c r="E92" i="16" s="1"/>
  <c r="AO95" i="4"/>
  <c r="AP95" i="4" s="1"/>
  <c r="AQ95" i="4" s="1"/>
  <c r="S92" i="16" s="1"/>
  <c r="AT95" i="4"/>
  <c r="AE96" i="4"/>
  <c r="AF96" i="4" s="1"/>
  <c r="AG96" i="4" s="1"/>
  <c r="O93" i="16" s="1"/>
  <c r="AO96" i="4"/>
  <c r="AP96" i="4" s="1"/>
  <c r="AQ96" i="4" s="1"/>
  <c r="S93" i="16" s="1"/>
  <c r="AT96" i="4"/>
  <c r="AV96" i="4"/>
  <c r="A97" i="4"/>
  <c r="A98" i="4" s="1"/>
  <c r="A99" i="4" s="1"/>
  <c r="B94" i="16"/>
  <c r="F97" i="4"/>
  <c r="G97" i="4" s="1"/>
  <c r="H97" i="4" s="1"/>
  <c r="AO97" i="4"/>
  <c r="AP97" i="4" s="1"/>
  <c r="AQ97" i="4" s="1"/>
  <c r="S94" i="16" s="1"/>
  <c r="AT97" i="4"/>
  <c r="F98" i="4"/>
  <c r="G98" i="4" s="1"/>
  <c r="H98" i="4" s="1"/>
  <c r="E95" i="16" s="1"/>
  <c r="AO98" i="4"/>
  <c r="AP98" i="4"/>
  <c r="AQ98" i="4" s="1"/>
  <c r="S95" i="16" s="1"/>
  <c r="AT98" i="4"/>
  <c r="F99" i="4"/>
  <c r="G99" i="4" s="1"/>
  <c r="H99" i="4" s="1"/>
  <c r="E96" i="16" s="1"/>
  <c r="AO99" i="4"/>
  <c r="AP99" i="4"/>
  <c r="AQ99" i="4" s="1"/>
  <c r="S96" i="16" s="1"/>
  <c r="AT99" i="4"/>
  <c r="AE100" i="4"/>
  <c r="AF100" i="4" s="1"/>
  <c r="AG100" i="4" s="1"/>
  <c r="O97" i="16" s="1"/>
  <c r="AJ100" i="4"/>
  <c r="AK100" i="4" s="1"/>
  <c r="AL100" i="4" s="1"/>
  <c r="Q97" i="16" s="1"/>
  <c r="AO100" i="4"/>
  <c r="AP100" i="4" s="1"/>
  <c r="AQ100" i="4" s="1"/>
  <c r="S97" i="16" s="1"/>
  <c r="AT100" i="4"/>
  <c r="AV100" i="4"/>
  <c r="A101" i="4"/>
  <c r="A102" i="4" s="1"/>
  <c r="B98" i="16"/>
  <c r="F101" i="4"/>
  <c r="G101" i="4" s="1"/>
  <c r="H101" i="4" s="1"/>
  <c r="E98" i="16" s="1"/>
  <c r="AO101" i="4"/>
  <c r="AP101" i="4"/>
  <c r="AQ101" i="4" s="1"/>
  <c r="S98" i="16" s="1"/>
  <c r="AT101" i="4"/>
  <c r="B99" i="16"/>
  <c r="F102" i="4"/>
  <c r="G102" i="4" s="1"/>
  <c r="H102" i="4" s="1"/>
  <c r="AO102" i="4"/>
  <c r="AP102" i="4" s="1"/>
  <c r="AQ102" i="4" s="1"/>
  <c r="S99" i="16" s="1"/>
  <c r="AT102" i="4"/>
  <c r="F103" i="4"/>
  <c r="G103" i="4" s="1"/>
  <c r="H103" i="4" s="1"/>
  <c r="E100" i="16" s="1"/>
  <c r="K103" i="4"/>
  <c r="L103" i="4" s="1"/>
  <c r="M103" i="4" s="1"/>
  <c r="G100" i="16" s="1"/>
  <c r="P103" i="4"/>
  <c r="Q103" i="4" s="1"/>
  <c r="R103" i="4" s="1"/>
  <c r="I100" i="16" s="1"/>
  <c r="U103" i="4"/>
  <c r="V103" i="4" s="1"/>
  <c r="W103" i="4" s="1"/>
  <c r="K100" i="16" s="1"/>
  <c r="Z103" i="4"/>
  <c r="AA103" i="4" s="1"/>
  <c r="AB103" i="4" s="1"/>
  <c r="M100" i="16" s="1"/>
  <c r="AE103" i="4"/>
  <c r="AF103" i="4" s="1"/>
  <c r="AG103" i="4" s="1"/>
  <c r="O100" i="16" s="1"/>
  <c r="AJ103" i="4"/>
  <c r="AK103" i="4" s="1"/>
  <c r="AL103" i="4" s="1"/>
  <c r="Q100" i="16" s="1"/>
  <c r="AO103" i="4"/>
  <c r="AP103" i="4" s="1"/>
  <c r="AQ103" i="4" s="1"/>
  <c r="S100" i="16" s="1"/>
  <c r="AT103" i="4"/>
  <c r="F104" i="4"/>
  <c r="G104" i="4" s="1"/>
  <c r="H104" i="4" s="1"/>
  <c r="AO104" i="4"/>
  <c r="AP104" i="4"/>
  <c r="AQ104" i="4" s="1"/>
  <c r="S101" i="16" s="1"/>
  <c r="AT104" i="4"/>
  <c r="AV104" i="4"/>
  <c r="A105" i="4"/>
  <c r="A106" i="4" s="1"/>
  <c r="A107" i="4" s="1"/>
  <c r="B102" i="16"/>
  <c r="F105" i="4"/>
  <c r="G105" i="4" s="1"/>
  <c r="H105" i="4" s="1"/>
  <c r="AO105" i="4"/>
  <c r="AP105" i="4"/>
  <c r="AQ105" i="4" s="1"/>
  <c r="S102" i="16" s="1"/>
  <c r="AT105" i="4"/>
  <c r="AO106" i="4"/>
  <c r="AP106" i="4" s="1"/>
  <c r="AQ106" i="4" s="1"/>
  <c r="S103" i="16" s="1"/>
  <c r="AT106" i="4"/>
  <c r="F107" i="4"/>
  <c r="G107" i="4" s="1"/>
  <c r="H107" i="4" s="1"/>
  <c r="K107" i="4"/>
  <c r="L107" i="4" s="1"/>
  <c r="M107" i="4" s="1"/>
  <c r="G104" i="16" s="1"/>
  <c r="P107" i="4"/>
  <c r="Q107" i="4" s="1"/>
  <c r="R107" i="4" s="1"/>
  <c r="I104" i="16" s="1"/>
  <c r="U107" i="4"/>
  <c r="V107" i="4" s="1"/>
  <c r="W107" i="4" s="1"/>
  <c r="K104" i="16" s="1"/>
  <c r="Z107" i="4"/>
  <c r="AA107" i="4" s="1"/>
  <c r="AB107" i="4" s="1"/>
  <c r="M104" i="16" s="1"/>
  <c r="AE107" i="4"/>
  <c r="AF107" i="4" s="1"/>
  <c r="AG107" i="4" s="1"/>
  <c r="O104" i="16" s="1"/>
  <c r="AJ107" i="4"/>
  <c r="AK107" i="4" s="1"/>
  <c r="AL107" i="4" s="1"/>
  <c r="Q104" i="16" s="1"/>
  <c r="AO107" i="4"/>
  <c r="AP107" i="4" s="1"/>
  <c r="AQ107" i="4" s="1"/>
  <c r="S104" i="16" s="1"/>
  <c r="AT107" i="4"/>
  <c r="F108" i="4"/>
  <c r="G108" i="4" s="1"/>
  <c r="H108" i="4" s="1"/>
  <c r="AO108" i="4"/>
  <c r="AP108" i="4" s="1"/>
  <c r="AQ108" i="4" s="1"/>
  <c r="S105" i="16" s="1"/>
  <c r="AT108" i="4"/>
  <c r="AV108" i="4"/>
  <c r="A109" i="4"/>
  <c r="B106" i="16"/>
  <c r="F109" i="4"/>
  <c r="G109" i="4" s="1"/>
  <c r="H109" i="4" s="1"/>
  <c r="E106" i="16" s="1"/>
  <c r="AE109" i="4"/>
  <c r="AF109" i="4" s="1"/>
  <c r="AG109" i="4" s="1"/>
  <c r="O106" i="16" s="1"/>
  <c r="AO109" i="4"/>
  <c r="AP109" i="4"/>
  <c r="AQ109" i="4" s="1"/>
  <c r="S106" i="16" s="1"/>
  <c r="AT109" i="4"/>
  <c r="A110" i="4"/>
  <c r="A111" i="4" s="1"/>
  <c r="F110" i="4"/>
  <c r="G110" i="4" s="1"/>
  <c r="H110" i="4" s="1"/>
  <c r="E107" i="16" s="1"/>
  <c r="AO110" i="4"/>
  <c r="AP110" i="4" s="1"/>
  <c r="AQ110" i="4" s="1"/>
  <c r="S107" i="16" s="1"/>
  <c r="AT110" i="4"/>
  <c r="AO111" i="4"/>
  <c r="AP111" i="4"/>
  <c r="AQ111" i="4" s="1"/>
  <c r="S108" i="16" s="1"/>
  <c r="AT111" i="4"/>
  <c r="F112" i="4"/>
  <c r="G112" i="4" s="1"/>
  <c r="H112" i="4" s="1"/>
  <c r="E109" i="16" s="1"/>
  <c r="AE112" i="4"/>
  <c r="AF112" i="4" s="1"/>
  <c r="AG112" i="4" s="1"/>
  <c r="O109" i="16" s="1"/>
  <c r="AO112" i="4"/>
  <c r="AP112" i="4" s="1"/>
  <c r="AQ112" i="4" s="1"/>
  <c r="S109" i="16" s="1"/>
  <c r="AT112" i="4"/>
  <c r="AV112" i="4"/>
  <c r="A113" i="4"/>
  <c r="B110" i="16"/>
  <c r="F113" i="4"/>
  <c r="G113" i="4" s="1"/>
  <c r="H113" i="4" s="1"/>
  <c r="AO113" i="4"/>
  <c r="AP113" i="4"/>
  <c r="AQ113" i="4" s="1"/>
  <c r="S110" i="16" s="1"/>
  <c r="AT113" i="4"/>
  <c r="A114" i="4"/>
  <c r="A115" i="4" s="1"/>
  <c r="AO114" i="4"/>
  <c r="AP114" i="4"/>
  <c r="AQ114" i="4" s="1"/>
  <c r="S111" i="16" s="1"/>
  <c r="AT114" i="4"/>
  <c r="F115" i="4"/>
  <c r="G115" i="4" s="1"/>
  <c r="H115" i="4" s="1"/>
  <c r="AO115" i="4"/>
  <c r="AP115" i="4" s="1"/>
  <c r="AQ115" i="4"/>
  <c r="S112" i="16" s="1"/>
  <c r="AT115" i="4"/>
  <c r="P116" i="4"/>
  <c r="Q116" i="4" s="1"/>
  <c r="R116" i="4" s="1"/>
  <c r="I113" i="16" s="1"/>
  <c r="AO116" i="4"/>
  <c r="AP116" i="4"/>
  <c r="AQ116" i="4" s="1"/>
  <c r="S113" i="16" s="1"/>
  <c r="AT116" i="4"/>
  <c r="AV116" i="4"/>
  <c r="A117" i="4"/>
  <c r="A118" i="4" s="1"/>
  <c r="B114" i="16"/>
  <c r="AO117" i="4"/>
  <c r="AP117" i="4"/>
  <c r="AQ117" i="4" s="1"/>
  <c r="S114" i="16" s="1"/>
  <c r="AT117" i="4"/>
  <c r="P118" i="4"/>
  <c r="Q118" i="4" s="1"/>
  <c r="R118" i="4" s="1"/>
  <c r="I115" i="16" s="1"/>
  <c r="AO118" i="4"/>
  <c r="AP118" i="4" s="1"/>
  <c r="AQ118" i="4" s="1"/>
  <c r="S115" i="16" s="1"/>
  <c r="AT118" i="4"/>
  <c r="A119" i="4"/>
  <c r="AO119" i="4"/>
  <c r="AP119" i="4" s="1"/>
  <c r="AQ119" i="4"/>
  <c r="S116" i="16" s="1"/>
  <c r="AT119" i="4"/>
  <c r="F120" i="4"/>
  <c r="G120" i="4" s="1"/>
  <c r="H120" i="4" s="1"/>
  <c r="P120" i="4"/>
  <c r="Q120" i="4" s="1"/>
  <c r="R120" i="4" s="1"/>
  <c r="I117" i="16" s="1"/>
  <c r="AO120" i="4"/>
  <c r="AP120" i="4"/>
  <c r="AQ120" i="4" s="1"/>
  <c r="S117" i="16" s="1"/>
  <c r="AT120" i="4"/>
  <c r="AV120" i="4"/>
  <c r="A121" i="4"/>
  <c r="B118" i="16"/>
  <c r="F121" i="4"/>
  <c r="G121" i="4" s="1"/>
  <c r="H121" i="4" s="1"/>
  <c r="AE121" i="4"/>
  <c r="AF121" i="4" s="1"/>
  <c r="AG121" i="4" s="1"/>
  <c r="O118" i="16" s="1"/>
  <c r="AO121" i="4"/>
  <c r="AP121" i="4" s="1"/>
  <c r="AQ121" i="4" s="1"/>
  <c r="AT121" i="4"/>
  <c r="A122" i="4"/>
  <c r="A123" i="4" s="1"/>
  <c r="F122" i="4"/>
  <c r="G122" i="4" s="1"/>
  <c r="H122" i="4" s="1"/>
  <c r="AE122" i="4"/>
  <c r="AF122" i="4" s="1"/>
  <c r="AG122" i="4" s="1"/>
  <c r="O119" i="16" s="1"/>
  <c r="AO122" i="4"/>
  <c r="AP122" i="4"/>
  <c r="AQ122" i="4" s="1"/>
  <c r="S119" i="16" s="1"/>
  <c r="AT122" i="4"/>
  <c r="F123" i="4"/>
  <c r="G123" i="4" s="1"/>
  <c r="H123" i="4" s="1"/>
  <c r="K123" i="4"/>
  <c r="L123" i="4" s="1"/>
  <c r="M123" i="4" s="1"/>
  <c r="G120" i="16" s="1"/>
  <c r="P123" i="4"/>
  <c r="Q123" i="4" s="1"/>
  <c r="R123" i="4" s="1"/>
  <c r="I120" i="16" s="1"/>
  <c r="U123" i="4"/>
  <c r="V123" i="4" s="1"/>
  <c r="W123" i="4" s="1"/>
  <c r="K120" i="16" s="1"/>
  <c r="Z123" i="4"/>
  <c r="AA123" i="4" s="1"/>
  <c r="AB123" i="4" s="1"/>
  <c r="M120" i="16" s="1"/>
  <c r="AE123" i="4"/>
  <c r="AF123" i="4" s="1"/>
  <c r="AG123" i="4" s="1"/>
  <c r="O120" i="16" s="1"/>
  <c r="AJ123" i="4"/>
  <c r="AK123" i="4" s="1"/>
  <c r="AL123" i="4" s="1"/>
  <c r="Q120" i="16" s="1"/>
  <c r="AO123" i="4"/>
  <c r="AP123" i="4" s="1"/>
  <c r="AQ123" i="4" s="1"/>
  <c r="S120" i="16" s="1"/>
  <c r="AT123" i="4"/>
  <c r="AO124" i="4"/>
  <c r="AP124" i="4" s="1"/>
  <c r="AQ124" i="4" s="1"/>
  <c r="S121" i="16" s="1"/>
  <c r="AT124" i="4"/>
  <c r="AV124" i="4"/>
  <c r="A125" i="4"/>
  <c r="A126" i="4" s="1"/>
  <c r="A127" i="4" s="1"/>
  <c r="F125" i="4"/>
  <c r="G125" i="4" s="1"/>
  <c r="H125" i="4" s="1"/>
  <c r="E122" i="16" s="1"/>
  <c r="AE125" i="4"/>
  <c r="AF125" i="4" s="1"/>
  <c r="AG125" i="4" s="1"/>
  <c r="O122" i="16" s="1"/>
  <c r="AO125" i="4"/>
  <c r="AP125" i="4"/>
  <c r="AQ125" i="4" s="1"/>
  <c r="S122" i="16" s="1"/>
  <c r="AT125" i="4"/>
  <c r="F126" i="4"/>
  <c r="G126" i="4" s="1"/>
  <c r="H126" i="4" s="1"/>
  <c r="E123" i="16" s="1"/>
  <c r="AE126" i="4"/>
  <c r="AF126" i="4" s="1"/>
  <c r="AG126" i="4" s="1"/>
  <c r="O123" i="16" s="1"/>
  <c r="AO126" i="4"/>
  <c r="AP126" i="4" s="1"/>
  <c r="AQ126" i="4" s="1"/>
  <c r="S123" i="16" s="1"/>
  <c r="AT126" i="4"/>
  <c r="F127" i="4"/>
  <c r="G127" i="4" s="1"/>
  <c r="H127" i="4" s="1"/>
  <c r="E124" i="16" s="1"/>
  <c r="AO127" i="4"/>
  <c r="AP127" i="4" s="1"/>
  <c r="AQ127" i="4" s="1"/>
  <c r="S124" i="16" s="1"/>
  <c r="AT127" i="4"/>
  <c r="AO128" i="4"/>
  <c r="AP128" i="4"/>
  <c r="AQ128" i="4" s="1"/>
  <c r="S125" i="16" s="1"/>
  <c r="AT128" i="4"/>
  <c r="AV128" i="4"/>
  <c r="A129" i="4"/>
  <c r="A130" i="4" s="1"/>
  <c r="A131" i="4" s="1"/>
  <c r="B126" i="16"/>
  <c r="F129" i="4"/>
  <c r="G129" i="4" s="1"/>
  <c r="H129" i="4" s="1"/>
  <c r="AE129" i="4"/>
  <c r="AF129" i="4" s="1"/>
  <c r="AG129" i="4" s="1"/>
  <c r="O126" i="16" s="1"/>
  <c r="AO129" i="4"/>
  <c r="AP129" i="4" s="1"/>
  <c r="AQ129" i="4" s="1"/>
  <c r="S126" i="16" s="1"/>
  <c r="AT129" i="4"/>
  <c r="F130" i="4"/>
  <c r="G130" i="4" s="1"/>
  <c r="H130" i="4" s="1"/>
  <c r="AE130" i="4"/>
  <c r="AF130" i="4" s="1"/>
  <c r="AG130" i="4" s="1"/>
  <c r="O127" i="16" s="1"/>
  <c r="AO130" i="4"/>
  <c r="AP130" i="4" s="1"/>
  <c r="AQ130" i="4" s="1"/>
  <c r="S127" i="16" s="1"/>
  <c r="AT130" i="4"/>
  <c r="F131" i="4"/>
  <c r="G131" i="4" s="1"/>
  <c r="H131" i="4" s="1"/>
  <c r="AE131" i="4"/>
  <c r="AF131" i="4" s="1"/>
  <c r="AG131" i="4" s="1"/>
  <c r="O128" i="16" s="1"/>
  <c r="AO131" i="4"/>
  <c r="AP131" i="4" s="1"/>
  <c r="AQ131" i="4" s="1"/>
  <c r="S128" i="16" s="1"/>
  <c r="AT131" i="4"/>
  <c r="F132" i="4"/>
  <c r="G132" i="4" s="1"/>
  <c r="H132" i="4" s="1"/>
  <c r="AO132" i="4"/>
  <c r="AP132" i="4"/>
  <c r="AQ132" i="4" s="1"/>
  <c r="S129" i="16" s="1"/>
  <c r="AT132" i="4"/>
  <c r="AV132" i="4"/>
  <c r="A133" i="4"/>
  <c r="A134" i="4" s="1"/>
  <c r="A135" i="4" s="1"/>
  <c r="B130" i="16"/>
  <c r="F133" i="4"/>
  <c r="G133" i="4" s="1"/>
  <c r="H133" i="4" s="1"/>
  <c r="E130" i="16" s="1"/>
  <c r="AE133" i="4"/>
  <c r="AF133" i="4" s="1"/>
  <c r="AG133" i="4" s="1"/>
  <c r="O130" i="16" s="1"/>
  <c r="AO133" i="4"/>
  <c r="AP133" i="4"/>
  <c r="AQ133" i="4" s="1"/>
  <c r="S130" i="16" s="1"/>
  <c r="AT133" i="4"/>
  <c r="B134" i="4"/>
  <c r="B131" i="16" s="1"/>
  <c r="F134" i="4"/>
  <c r="G134" i="4" s="1"/>
  <c r="H134" i="4" s="1"/>
  <c r="AE134" i="4"/>
  <c r="AF134" i="4" s="1"/>
  <c r="AG134" i="4" s="1"/>
  <c r="O131" i="16" s="1"/>
  <c r="AO134" i="4"/>
  <c r="AP134" i="4" s="1"/>
  <c r="AQ134" i="4" s="1"/>
  <c r="S131" i="16" s="1"/>
  <c r="AT134" i="4"/>
  <c r="F135" i="4"/>
  <c r="G135" i="4" s="1"/>
  <c r="H135" i="4" s="1"/>
  <c r="E132" i="16" s="1"/>
  <c r="Z135" i="4"/>
  <c r="AA135" i="4" s="1"/>
  <c r="AB135" i="4" s="1"/>
  <c r="M132" i="16" s="1"/>
  <c r="AE135" i="4"/>
  <c r="AF135" i="4" s="1"/>
  <c r="AG135" i="4" s="1"/>
  <c r="O132" i="16" s="1"/>
  <c r="AO135" i="4"/>
  <c r="AP135" i="4" s="1"/>
  <c r="AQ135" i="4" s="1"/>
  <c r="S132" i="16" s="1"/>
  <c r="AT135" i="4"/>
  <c r="AO136" i="4"/>
  <c r="AP136" i="4"/>
  <c r="AQ136" i="4" s="1"/>
  <c r="S133" i="16" s="1"/>
  <c r="AT136" i="4"/>
  <c r="AV136" i="4"/>
  <c r="A137" i="4"/>
  <c r="A138" i="4" s="1"/>
  <c r="A139" i="4" s="1"/>
  <c r="B134" i="16"/>
  <c r="F137" i="4"/>
  <c r="G137" i="4" s="1"/>
  <c r="H137" i="4" s="1"/>
  <c r="AE137" i="4"/>
  <c r="AF137" i="4" s="1"/>
  <c r="AG137" i="4" s="1"/>
  <c r="O134" i="16" s="1"/>
  <c r="AO137" i="4"/>
  <c r="AP137" i="4" s="1"/>
  <c r="AQ137" i="4" s="1"/>
  <c r="S134" i="16" s="1"/>
  <c r="AT137" i="4"/>
  <c r="B135" i="16"/>
  <c r="F138" i="4"/>
  <c r="G138" i="4" s="1"/>
  <c r="H138" i="4" s="1"/>
  <c r="AO138" i="4"/>
  <c r="AP138" i="4"/>
  <c r="AQ138" i="4" s="1"/>
  <c r="S135" i="16" s="1"/>
  <c r="AT138" i="4"/>
  <c r="B136" i="16"/>
  <c r="F139" i="4"/>
  <c r="G139" i="4" s="1"/>
  <c r="H139" i="4" s="1"/>
  <c r="K139" i="4"/>
  <c r="L139" i="4" s="1"/>
  <c r="M139" i="4" s="1"/>
  <c r="G136" i="16" s="1"/>
  <c r="P139" i="4"/>
  <c r="Q139" i="4" s="1"/>
  <c r="R139" i="4" s="1"/>
  <c r="I136" i="16" s="1"/>
  <c r="U139" i="4"/>
  <c r="V139" i="4" s="1"/>
  <c r="W139" i="4" s="1"/>
  <c r="K136" i="16" s="1"/>
  <c r="Z139" i="4"/>
  <c r="AA139" i="4" s="1"/>
  <c r="AB139" i="4" s="1"/>
  <c r="M136" i="16" s="1"/>
  <c r="AE139" i="4"/>
  <c r="AF139" i="4" s="1"/>
  <c r="AG139" i="4" s="1"/>
  <c r="O136" i="16" s="1"/>
  <c r="AJ139" i="4"/>
  <c r="AK139" i="4" s="1"/>
  <c r="AL139" i="4" s="1"/>
  <c r="Q136" i="16" s="1"/>
  <c r="AO139" i="4"/>
  <c r="AP139" i="4" s="1"/>
  <c r="AQ139" i="4" s="1"/>
  <c r="S136" i="16" s="1"/>
  <c r="AT139" i="4"/>
  <c r="F140" i="4"/>
  <c r="G140" i="4" s="1"/>
  <c r="H140" i="4" s="1"/>
  <c r="AO140" i="4"/>
  <c r="AP140" i="4"/>
  <c r="AQ140" i="4" s="1"/>
  <c r="S137" i="16" s="1"/>
  <c r="AT140" i="4"/>
  <c r="AV140" i="4"/>
  <c r="A141" i="4"/>
  <c r="A142" i="4" s="1"/>
  <c r="A143" i="4" s="1"/>
  <c r="B141" i="4"/>
  <c r="B138" i="16" s="1"/>
  <c r="F141" i="4"/>
  <c r="G141" i="4" s="1"/>
  <c r="H141" i="4" s="1"/>
  <c r="E138" i="16" s="1"/>
  <c r="AO141" i="4"/>
  <c r="AP141" i="4" s="1"/>
  <c r="AQ141" i="4" s="1"/>
  <c r="S138" i="16" s="1"/>
  <c r="AT141" i="4"/>
  <c r="B139" i="16"/>
  <c r="F142" i="4"/>
  <c r="G142" i="4" s="1"/>
  <c r="H142" i="4" s="1"/>
  <c r="E139" i="16" s="1"/>
  <c r="AE142" i="4"/>
  <c r="AF142" i="4" s="1"/>
  <c r="AG142" i="4" s="1"/>
  <c r="O139" i="16" s="1"/>
  <c r="AO142" i="4"/>
  <c r="AP142" i="4" s="1"/>
  <c r="AQ142" i="4" s="1"/>
  <c r="S139" i="16" s="1"/>
  <c r="AT142" i="4"/>
  <c r="F143" i="4"/>
  <c r="G143" i="4" s="1"/>
  <c r="H143" i="4" s="1"/>
  <c r="E140" i="16" s="1"/>
  <c r="AE143" i="4"/>
  <c r="AF143" i="4" s="1"/>
  <c r="AG143" i="4" s="1"/>
  <c r="O140" i="16" s="1"/>
  <c r="AO143" i="4"/>
  <c r="AP143" i="4"/>
  <c r="AQ143" i="4" s="1"/>
  <c r="S140" i="16" s="1"/>
  <c r="AT143" i="4"/>
  <c r="P144" i="4"/>
  <c r="Q144" i="4" s="1"/>
  <c r="R144" i="4" s="1"/>
  <c r="I141" i="16" s="1"/>
  <c r="AO144" i="4"/>
  <c r="AP144" i="4" s="1"/>
  <c r="AQ144" i="4" s="1"/>
  <c r="S141" i="16" s="1"/>
  <c r="AT144" i="4"/>
  <c r="AV144" i="4"/>
  <c r="A145" i="4"/>
  <c r="B142" i="16"/>
  <c r="F145" i="4"/>
  <c r="G145" i="4" s="1"/>
  <c r="H145" i="4" s="1"/>
  <c r="AO145" i="4"/>
  <c r="AP145" i="4" s="1"/>
  <c r="AQ145" i="4"/>
  <c r="S142" i="16" s="1"/>
  <c r="AT145" i="4"/>
  <c r="A146" i="4"/>
  <c r="A147" i="4" s="1"/>
  <c r="F146" i="4"/>
  <c r="G146" i="4" s="1"/>
  <c r="H146" i="4" s="1"/>
  <c r="AE146" i="4"/>
  <c r="AF146" i="4" s="1"/>
  <c r="AG146" i="4" s="1"/>
  <c r="O143" i="16" s="1"/>
  <c r="AO146" i="4"/>
  <c r="AP146" i="4" s="1"/>
  <c r="AQ146" i="4" s="1"/>
  <c r="S143" i="16" s="1"/>
  <c r="AT146" i="4"/>
  <c r="F147" i="4"/>
  <c r="G147" i="4" s="1"/>
  <c r="H147" i="4" s="1"/>
  <c r="AE147" i="4"/>
  <c r="AF147" i="4" s="1"/>
  <c r="AG147" i="4" s="1"/>
  <c r="O144" i="16" s="1"/>
  <c r="AO147" i="4"/>
  <c r="AP147" i="4" s="1"/>
  <c r="AQ147" i="4" s="1"/>
  <c r="S144" i="16" s="1"/>
  <c r="AT147" i="4"/>
  <c r="AO148" i="4"/>
  <c r="AP148" i="4" s="1"/>
  <c r="AQ148" i="4" s="1"/>
  <c r="S145" i="16" s="1"/>
  <c r="AT148" i="4"/>
  <c r="AV148" i="4"/>
  <c r="A149" i="4"/>
  <c r="A150" i="4" s="1"/>
  <c r="A151" i="4" s="1"/>
  <c r="F149" i="4"/>
  <c r="G149" i="4" s="1"/>
  <c r="H149" i="4" s="1"/>
  <c r="E146" i="16" s="1"/>
  <c r="AO149" i="4"/>
  <c r="AP149" i="4" s="1"/>
  <c r="AQ149" i="4" s="1"/>
  <c r="S146" i="16" s="1"/>
  <c r="AT149" i="4"/>
  <c r="F150" i="4"/>
  <c r="G150" i="4" s="1"/>
  <c r="H150" i="4" s="1"/>
  <c r="AO150" i="4"/>
  <c r="AP150" i="4"/>
  <c r="AQ150" i="4" s="1"/>
  <c r="S147" i="16" s="1"/>
  <c r="AT150" i="4"/>
  <c r="F151" i="4"/>
  <c r="G151" i="4" s="1"/>
  <c r="H151" i="4" s="1"/>
  <c r="E148" i="16" s="1"/>
  <c r="K151" i="4"/>
  <c r="L151" i="4" s="1"/>
  <c r="M151" i="4" s="1"/>
  <c r="G148" i="16" s="1"/>
  <c r="P151" i="4"/>
  <c r="Q151" i="4" s="1"/>
  <c r="R151" i="4" s="1"/>
  <c r="I148" i="16" s="1"/>
  <c r="U151" i="4"/>
  <c r="V151" i="4" s="1"/>
  <c r="W151" i="4" s="1"/>
  <c r="K148" i="16" s="1"/>
  <c r="Z151" i="4"/>
  <c r="AA151" i="4" s="1"/>
  <c r="AB151" i="4" s="1"/>
  <c r="M148" i="16" s="1"/>
  <c r="AE151" i="4"/>
  <c r="AF151" i="4" s="1"/>
  <c r="AG151" i="4" s="1"/>
  <c r="O148" i="16" s="1"/>
  <c r="AJ151" i="4"/>
  <c r="AK151" i="4" s="1"/>
  <c r="AL151" i="4" s="1"/>
  <c r="Q148" i="16" s="1"/>
  <c r="AO151" i="4"/>
  <c r="AP151" i="4"/>
  <c r="AQ151" i="4" s="1"/>
  <c r="S148" i="16" s="1"/>
  <c r="AT151" i="4"/>
  <c r="F152" i="4"/>
  <c r="G152" i="4" s="1"/>
  <c r="H152" i="4" s="1"/>
  <c r="E149" i="16" s="1"/>
  <c r="Z152" i="4"/>
  <c r="AA152" i="4" s="1"/>
  <c r="AB152" i="4" s="1"/>
  <c r="M149" i="16" s="1"/>
  <c r="AE152" i="4"/>
  <c r="AF152" i="4" s="1"/>
  <c r="AG152" i="4" s="1"/>
  <c r="O149" i="16" s="1"/>
  <c r="AO152" i="4"/>
  <c r="AP152" i="4" s="1"/>
  <c r="AQ152" i="4" s="1"/>
  <c r="S149" i="16" s="1"/>
  <c r="AT152" i="4"/>
  <c r="AV152" i="4"/>
  <c r="B150" i="16"/>
  <c r="F153" i="4"/>
  <c r="G153" i="4" s="1"/>
  <c r="H153" i="4" s="1"/>
  <c r="AE153" i="4"/>
  <c r="AF153" i="4" s="1"/>
  <c r="AG153" i="4" s="1"/>
  <c r="O150" i="16" s="1"/>
  <c r="AO153" i="4"/>
  <c r="AP153" i="4"/>
  <c r="AQ153" i="4" s="1"/>
  <c r="S150" i="16" s="1"/>
  <c r="AT153" i="4"/>
  <c r="A154" i="4"/>
  <c r="AO154" i="4"/>
  <c r="AP154" i="4"/>
  <c r="AQ154" i="4" s="1"/>
  <c r="S151" i="16" s="1"/>
  <c r="AT154" i="4"/>
  <c r="A155" i="4"/>
  <c r="F155" i="4"/>
  <c r="G155" i="4" s="1"/>
  <c r="H155" i="4" s="1"/>
  <c r="K155" i="4"/>
  <c r="L155" i="4" s="1"/>
  <c r="M155" i="4" s="1"/>
  <c r="G152" i="16" s="1"/>
  <c r="P155" i="4"/>
  <c r="Q155" i="4" s="1"/>
  <c r="R155" i="4" s="1"/>
  <c r="I152" i="16" s="1"/>
  <c r="U155" i="4"/>
  <c r="V155" i="4" s="1"/>
  <c r="W155" i="4" s="1"/>
  <c r="K152" i="16" s="1"/>
  <c r="Z155" i="4"/>
  <c r="AA155" i="4" s="1"/>
  <c r="AB155" i="4" s="1"/>
  <c r="M152" i="16" s="1"/>
  <c r="AE155" i="4"/>
  <c r="AF155" i="4" s="1"/>
  <c r="AG155" i="4" s="1"/>
  <c r="O152" i="16" s="1"/>
  <c r="AJ155" i="4"/>
  <c r="AK155" i="4" s="1"/>
  <c r="AL155" i="4" s="1"/>
  <c r="Q152" i="16" s="1"/>
  <c r="AO155" i="4"/>
  <c r="AP155" i="4" s="1"/>
  <c r="AQ155" i="4" s="1"/>
  <c r="S152" i="16" s="1"/>
  <c r="AT155" i="4"/>
  <c r="F156" i="4"/>
  <c r="G156" i="4" s="1"/>
  <c r="H156" i="4" s="1"/>
  <c r="E153" i="16" s="1"/>
  <c r="K156" i="4"/>
  <c r="L156" i="4" s="1"/>
  <c r="M156" i="4" s="1"/>
  <c r="G153" i="16" s="1"/>
  <c r="P156" i="4"/>
  <c r="Q156" i="4" s="1"/>
  <c r="R156" i="4" s="1"/>
  <c r="I153" i="16" s="1"/>
  <c r="U156" i="4"/>
  <c r="V156" i="4" s="1"/>
  <c r="W156" i="4" s="1"/>
  <c r="K153" i="16" s="1"/>
  <c r="Z156" i="4"/>
  <c r="AA156" i="4" s="1"/>
  <c r="AB156" i="4" s="1"/>
  <c r="M153" i="16" s="1"/>
  <c r="AE156" i="4"/>
  <c r="AF156" i="4" s="1"/>
  <c r="AG156" i="4" s="1"/>
  <c r="O153" i="16" s="1"/>
  <c r="AJ156" i="4"/>
  <c r="AK156" i="4" s="1"/>
  <c r="AL156" i="4" s="1"/>
  <c r="Q153" i="16" s="1"/>
  <c r="AO156" i="4"/>
  <c r="AP156" i="4" s="1"/>
  <c r="AQ156" i="4" s="1"/>
  <c r="S153" i="16" s="1"/>
  <c r="AT156" i="4"/>
  <c r="AV156" i="4"/>
  <c r="A157" i="4"/>
  <c r="A158" i="4" s="1"/>
  <c r="A159" i="4" s="1"/>
  <c r="B157" i="4"/>
  <c r="F157" i="4"/>
  <c r="G157" i="4" s="1"/>
  <c r="H157" i="4" s="1"/>
  <c r="K157" i="4"/>
  <c r="L157" i="4" s="1"/>
  <c r="M157" i="4" s="1"/>
  <c r="G154" i="16" s="1"/>
  <c r="P157" i="4"/>
  <c r="Q157" i="4" s="1"/>
  <c r="R157" i="4" s="1"/>
  <c r="I154" i="16" s="1"/>
  <c r="U157" i="4"/>
  <c r="V157" i="4" s="1"/>
  <c r="W157" i="4" s="1"/>
  <c r="K154" i="16" s="1"/>
  <c r="Z157" i="4"/>
  <c r="AA157" i="4" s="1"/>
  <c r="AB157" i="4" s="1"/>
  <c r="M154" i="16" s="1"/>
  <c r="AE157" i="4"/>
  <c r="AF157" i="4" s="1"/>
  <c r="AG157" i="4" s="1"/>
  <c r="O154" i="16" s="1"/>
  <c r="AJ157" i="4"/>
  <c r="AK157" i="4" s="1"/>
  <c r="AL157" i="4" s="1"/>
  <c r="Q154" i="16" s="1"/>
  <c r="AO157" i="4"/>
  <c r="AP157" i="4"/>
  <c r="AQ157" i="4" s="1"/>
  <c r="S154" i="16" s="1"/>
  <c r="AT157" i="4"/>
  <c r="F158" i="4"/>
  <c r="G158" i="4" s="1"/>
  <c r="H158" i="4" s="1"/>
  <c r="K158" i="4"/>
  <c r="L158" i="4" s="1"/>
  <c r="M158" i="4" s="1"/>
  <c r="G155" i="16" s="1"/>
  <c r="P158" i="4"/>
  <c r="Q158" i="4" s="1"/>
  <c r="R158" i="4" s="1"/>
  <c r="I155" i="16" s="1"/>
  <c r="U158" i="4"/>
  <c r="V158" i="4" s="1"/>
  <c r="W158" i="4" s="1"/>
  <c r="K155" i="16" s="1"/>
  <c r="Z158" i="4"/>
  <c r="AA158" i="4" s="1"/>
  <c r="AB158" i="4" s="1"/>
  <c r="M155" i="16" s="1"/>
  <c r="AE158" i="4"/>
  <c r="AF158" i="4" s="1"/>
  <c r="AG158" i="4" s="1"/>
  <c r="O155" i="16" s="1"/>
  <c r="AJ158" i="4"/>
  <c r="AK158" i="4" s="1"/>
  <c r="AL158" i="4" s="1"/>
  <c r="Q155" i="16" s="1"/>
  <c r="AO158" i="4"/>
  <c r="AP158" i="4" s="1"/>
  <c r="AQ158" i="4" s="1"/>
  <c r="S155" i="16" s="1"/>
  <c r="AT158" i="4"/>
  <c r="F159" i="4"/>
  <c r="G159" i="4" s="1"/>
  <c r="H159" i="4" s="1"/>
  <c r="K159" i="4"/>
  <c r="L159" i="4" s="1"/>
  <c r="M159" i="4" s="1"/>
  <c r="G156" i="16" s="1"/>
  <c r="P159" i="4"/>
  <c r="Q159" i="4" s="1"/>
  <c r="R159" i="4" s="1"/>
  <c r="I156" i="16" s="1"/>
  <c r="U159" i="4"/>
  <c r="V159" i="4" s="1"/>
  <c r="W159" i="4" s="1"/>
  <c r="K156" i="16" s="1"/>
  <c r="Z159" i="4"/>
  <c r="AA159" i="4" s="1"/>
  <c r="AB159" i="4" s="1"/>
  <c r="M156" i="16" s="1"/>
  <c r="AE159" i="4"/>
  <c r="AF159" i="4" s="1"/>
  <c r="AG159" i="4" s="1"/>
  <c r="O156" i="16" s="1"/>
  <c r="AJ159" i="4"/>
  <c r="AK159" i="4" s="1"/>
  <c r="AL159" i="4" s="1"/>
  <c r="Q156" i="16" s="1"/>
  <c r="AO159" i="4"/>
  <c r="AP159" i="4" s="1"/>
  <c r="AQ159" i="4" s="1"/>
  <c r="S156" i="16" s="1"/>
  <c r="AT159" i="4"/>
  <c r="F160" i="4"/>
  <c r="G160" i="4" s="1"/>
  <c r="H160" i="4" s="1"/>
  <c r="K160" i="4"/>
  <c r="L160" i="4" s="1"/>
  <c r="M160" i="4" s="1"/>
  <c r="G157" i="16" s="1"/>
  <c r="P160" i="4"/>
  <c r="Q160" i="4" s="1"/>
  <c r="R160" i="4" s="1"/>
  <c r="I157" i="16" s="1"/>
  <c r="U160" i="4"/>
  <c r="V160" i="4" s="1"/>
  <c r="W160" i="4" s="1"/>
  <c r="K157" i="16" s="1"/>
  <c r="Z160" i="4"/>
  <c r="AA160" i="4" s="1"/>
  <c r="AB160" i="4" s="1"/>
  <c r="M157" i="16" s="1"/>
  <c r="AE160" i="4"/>
  <c r="AF160" i="4" s="1"/>
  <c r="AG160" i="4" s="1"/>
  <c r="O157" i="16" s="1"/>
  <c r="AJ160" i="4"/>
  <c r="AK160" i="4" s="1"/>
  <c r="AL160" i="4" s="1"/>
  <c r="Q157" i="16" s="1"/>
  <c r="AO160" i="4"/>
  <c r="AP160" i="4"/>
  <c r="AQ160" i="4" s="1"/>
  <c r="S157" i="16" s="1"/>
  <c r="AT160" i="4"/>
  <c r="AV160" i="4"/>
  <c r="A161" i="4"/>
  <c r="A162" i="4" s="1"/>
  <c r="A163" i="4" s="1"/>
  <c r="B161" i="4"/>
  <c r="B158" i="16" s="1"/>
  <c r="F161" i="4"/>
  <c r="G161" i="4" s="1"/>
  <c r="H161" i="4" s="1"/>
  <c r="K161" i="4"/>
  <c r="L161" i="4" s="1"/>
  <c r="M161" i="4" s="1"/>
  <c r="G158" i="16" s="1"/>
  <c r="P161" i="4"/>
  <c r="Q161" i="4" s="1"/>
  <c r="R161" i="4" s="1"/>
  <c r="I158" i="16" s="1"/>
  <c r="U161" i="4"/>
  <c r="V161" i="4" s="1"/>
  <c r="W161" i="4" s="1"/>
  <c r="K158" i="16" s="1"/>
  <c r="Z161" i="4"/>
  <c r="AA161" i="4" s="1"/>
  <c r="AB161" i="4" s="1"/>
  <c r="M158" i="16" s="1"/>
  <c r="AE161" i="4"/>
  <c r="AF161" i="4" s="1"/>
  <c r="AG161" i="4" s="1"/>
  <c r="O158" i="16" s="1"/>
  <c r="AJ161" i="4"/>
  <c r="AK161" i="4" s="1"/>
  <c r="AL161" i="4" s="1"/>
  <c r="Q158" i="16" s="1"/>
  <c r="AO161" i="4"/>
  <c r="AP161" i="4"/>
  <c r="AQ161" i="4" s="1"/>
  <c r="S158" i="16" s="1"/>
  <c r="AT161" i="4"/>
  <c r="B162" i="4"/>
  <c r="B159" i="16" s="1"/>
  <c r="F162" i="4"/>
  <c r="G162" i="4" s="1"/>
  <c r="H162" i="4" s="1"/>
  <c r="K162" i="4"/>
  <c r="L162" i="4" s="1"/>
  <c r="M162" i="4" s="1"/>
  <c r="G159" i="16" s="1"/>
  <c r="P162" i="4"/>
  <c r="Q162" i="4" s="1"/>
  <c r="R162" i="4" s="1"/>
  <c r="I159" i="16" s="1"/>
  <c r="U162" i="4"/>
  <c r="V162" i="4" s="1"/>
  <c r="W162" i="4" s="1"/>
  <c r="K159" i="16" s="1"/>
  <c r="Z162" i="4"/>
  <c r="AA162" i="4" s="1"/>
  <c r="AB162" i="4" s="1"/>
  <c r="M159" i="16" s="1"/>
  <c r="AE162" i="4"/>
  <c r="AF162" i="4" s="1"/>
  <c r="AG162" i="4" s="1"/>
  <c r="O159" i="16" s="1"/>
  <c r="AJ162" i="4"/>
  <c r="AK162" i="4" s="1"/>
  <c r="AL162" i="4" s="1"/>
  <c r="Q159" i="16" s="1"/>
  <c r="AO162" i="4"/>
  <c r="AP162" i="4" s="1"/>
  <c r="AQ162" i="4" s="1"/>
  <c r="S159" i="16" s="1"/>
  <c r="AT162" i="4"/>
  <c r="F163" i="4"/>
  <c r="G163" i="4" s="1"/>
  <c r="H163" i="4" s="1"/>
  <c r="E160" i="16" s="1"/>
  <c r="K163" i="4"/>
  <c r="L163" i="4" s="1"/>
  <c r="M163" i="4" s="1"/>
  <c r="G160" i="16" s="1"/>
  <c r="P163" i="4"/>
  <c r="Q163" i="4" s="1"/>
  <c r="R163" i="4" s="1"/>
  <c r="I160" i="16" s="1"/>
  <c r="U163" i="4"/>
  <c r="V163" i="4" s="1"/>
  <c r="W163" i="4" s="1"/>
  <c r="K160" i="16" s="1"/>
  <c r="Z163" i="4"/>
  <c r="AA163" i="4" s="1"/>
  <c r="AB163" i="4" s="1"/>
  <c r="M160" i="16" s="1"/>
  <c r="AE163" i="4"/>
  <c r="AF163" i="4" s="1"/>
  <c r="AG163" i="4" s="1"/>
  <c r="O160" i="16" s="1"/>
  <c r="AJ163" i="4"/>
  <c r="AK163" i="4" s="1"/>
  <c r="AL163" i="4" s="1"/>
  <c r="Q160" i="16" s="1"/>
  <c r="AO163" i="4"/>
  <c r="AP163" i="4" s="1"/>
  <c r="AQ163" i="4" s="1"/>
  <c r="S160" i="16" s="1"/>
  <c r="AT163" i="4"/>
  <c r="F164" i="4"/>
  <c r="G164" i="4" s="1"/>
  <c r="H164" i="4" s="1"/>
  <c r="E161" i="16" s="1"/>
  <c r="K164" i="4"/>
  <c r="L164" i="4" s="1"/>
  <c r="M164" i="4" s="1"/>
  <c r="G161" i="16" s="1"/>
  <c r="P164" i="4"/>
  <c r="Q164" i="4" s="1"/>
  <c r="R164" i="4" s="1"/>
  <c r="I161" i="16" s="1"/>
  <c r="U164" i="4"/>
  <c r="V164" i="4" s="1"/>
  <c r="W164" i="4" s="1"/>
  <c r="K161" i="16" s="1"/>
  <c r="Z164" i="4"/>
  <c r="AA164" i="4" s="1"/>
  <c r="AB164" i="4" s="1"/>
  <c r="M161" i="16" s="1"/>
  <c r="AE164" i="4"/>
  <c r="AF164" i="4" s="1"/>
  <c r="AG164" i="4" s="1"/>
  <c r="O161" i="16" s="1"/>
  <c r="AJ164" i="4"/>
  <c r="AK164" i="4" s="1"/>
  <c r="AL164" i="4" s="1"/>
  <c r="Q161" i="16" s="1"/>
  <c r="AO164" i="4"/>
  <c r="AP164" i="4" s="1"/>
  <c r="AQ164" i="4" s="1"/>
  <c r="S161" i="16" s="1"/>
  <c r="AT164" i="4"/>
  <c r="AV164" i="4"/>
  <c r="A165" i="4"/>
  <c r="B165" i="4"/>
  <c r="B162" i="16" s="1"/>
  <c r="F165" i="4"/>
  <c r="G165" i="4" s="1"/>
  <c r="H165" i="4" s="1"/>
  <c r="K165" i="4"/>
  <c r="L165" i="4" s="1"/>
  <c r="M165" i="4" s="1"/>
  <c r="G162" i="16" s="1"/>
  <c r="P165" i="4"/>
  <c r="Q165" i="4" s="1"/>
  <c r="R165" i="4" s="1"/>
  <c r="I162" i="16" s="1"/>
  <c r="U165" i="4"/>
  <c r="V165" i="4" s="1"/>
  <c r="W165" i="4" s="1"/>
  <c r="K162" i="16" s="1"/>
  <c r="Z165" i="4"/>
  <c r="AA165" i="4" s="1"/>
  <c r="AB165" i="4" s="1"/>
  <c r="M162" i="16" s="1"/>
  <c r="AE165" i="4"/>
  <c r="AF165" i="4" s="1"/>
  <c r="AG165" i="4" s="1"/>
  <c r="O162" i="16" s="1"/>
  <c r="AJ165" i="4"/>
  <c r="AK165" i="4" s="1"/>
  <c r="AL165" i="4" s="1"/>
  <c r="Q162" i="16" s="1"/>
  <c r="AO165" i="4"/>
  <c r="AP165" i="4"/>
  <c r="AQ165" i="4" s="1"/>
  <c r="S162" i="16" s="1"/>
  <c r="AT165" i="4"/>
  <c r="A166" i="4"/>
  <c r="B166" i="4"/>
  <c r="F166" i="4"/>
  <c r="G166" i="4" s="1"/>
  <c r="H166" i="4" s="1"/>
  <c r="K166" i="4"/>
  <c r="L166" i="4" s="1"/>
  <c r="M166" i="4" s="1"/>
  <c r="G163" i="16" s="1"/>
  <c r="P166" i="4"/>
  <c r="Q166" i="4" s="1"/>
  <c r="R166" i="4" s="1"/>
  <c r="I163" i="16" s="1"/>
  <c r="U166" i="4"/>
  <c r="V166" i="4" s="1"/>
  <c r="W166" i="4" s="1"/>
  <c r="K163" i="16" s="1"/>
  <c r="Z166" i="4"/>
  <c r="AA166" i="4" s="1"/>
  <c r="AB166" i="4" s="1"/>
  <c r="M163" i="16" s="1"/>
  <c r="AE166" i="4"/>
  <c r="AF166" i="4" s="1"/>
  <c r="AG166" i="4" s="1"/>
  <c r="O163" i="16" s="1"/>
  <c r="AJ166" i="4"/>
  <c r="AK166" i="4" s="1"/>
  <c r="AL166" i="4" s="1"/>
  <c r="Q163" i="16" s="1"/>
  <c r="AO166" i="4"/>
  <c r="AP166" i="4" s="1"/>
  <c r="AQ166" i="4" s="1"/>
  <c r="S163" i="16" s="1"/>
  <c r="AT166" i="4"/>
  <c r="A167" i="4"/>
  <c r="F167" i="4"/>
  <c r="G167" i="4" s="1"/>
  <c r="H167" i="4" s="1"/>
  <c r="K167" i="4"/>
  <c r="L167" i="4" s="1"/>
  <c r="M167" i="4" s="1"/>
  <c r="G164" i="16" s="1"/>
  <c r="P167" i="4"/>
  <c r="Q167" i="4" s="1"/>
  <c r="R167" i="4" s="1"/>
  <c r="I164" i="16" s="1"/>
  <c r="U167" i="4"/>
  <c r="V167" i="4" s="1"/>
  <c r="W167" i="4" s="1"/>
  <c r="K164" i="16" s="1"/>
  <c r="Z167" i="4"/>
  <c r="AA167" i="4" s="1"/>
  <c r="AB167" i="4" s="1"/>
  <c r="M164" i="16" s="1"/>
  <c r="AE167" i="4"/>
  <c r="AF167" i="4" s="1"/>
  <c r="AG167" i="4" s="1"/>
  <c r="O164" i="16" s="1"/>
  <c r="AJ167" i="4"/>
  <c r="AK167" i="4" s="1"/>
  <c r="AL167" i="4" s="1"/>
  <c r="Q164" i="16" s="1"/>
  <c r="AO167" i="4"/>
  <c r="AP167" i="4" s="1"/>
  <c r="AQ167" i="4" s="1"/>
  <c r="S164" i="16" s="1"/>
  <c r="AT167" i="4"/>
  <c r="F168" i="4"/>
  <c r="G168" i="4" s="1"/>
  <c r="H168" i="4" s="1"/>
  <c r="K168" i="4"/>
  <c r="L168" i="4" s="1"/>
  <c r="M168" i="4" s="1"/>
  <c r="G165" i="16" s="1"/>
  <c r="P168" i="4"/>
  <c r="Q168" i="4" s="1"/>
  <c r="R168" i="4" s="1"/>
  <c r="I165" i="16" s="1"/>
  <c r="U168" i="4"/>
  <c r="V168" i="4" s="1"/>
  <c r="W168" i="4" s="1"/>
  <c r="K165" i="16" s="1"/>
  <c r="Z168" i="4"/>
  <c r="AA168" i="4" s="1"/>
  <c r="AB168" i="4" s="1"/>
  <c r="M165" i="16" s="1"/>
  <c r="AE168" i="4"/>
  <c r="AF168" i="4" s="1"/>
  <c r="AJ168" i="4"/>
  <c r="AK168" i="4" s="1"/>
  <c r="AL168" i="4" s="1"/>
  <c r="Q165" i="16" s="1"/>
  <c r="AO168" i="4"/>
  <c r="AP168" i="4"/>
  <c r="AQ168" i="4" s="1"/>
  <c r="S165" i="16" s="1"/>
  <c r="AT168" i="4"/>
  <c r="AV168" i="4"/>
  <c r="A169" i="4"/>
  <c r="A170" i="4" s="1"/>
  <c r="A171" i="4" s="1"/>
  <c r="B169" i="4"/>
  <c r="B166" i="16" s="1"/>
  <c r="F169" i="4"/>
  <c r="G169" i="4" s="1"/>
  <c r="H169" i="4" s="1"/>
  <c r="E166" i="16" s="1"/>
  <c r="K169" i="4"/>
  <c r="L169" i="4" s="1"/>
  <c r="M169" i="4" s="1"/>
  <c r="G166" i="16" s="1"/>
  <c r="P169" i="4"/>
  <c r="Q169" i="4" s="1"/>
  <c r="R169" i="4" s="1"/>
  <c r="I166" i="16" s="1"/>
  <c r="U169" i="4"/>
  <c r="V169" i="4" s="1"/>
  <c r="W169" i="4" s="1"/>
  <c r="K166" i="16" s="1"/>
  <c r="Z169" i="4"/>
  <c r="AA169" i="4" s="1"/>
  <c r="AB169" i="4" s="1"/>
  <c r="M166" i="16" s="1"/>
  <c r="AE169" i="4"/>
  <c r="AF169" i="4" s="1"/>
  <c r="AG169" i="4" s="1"/>
  <c r="O166" i="16" s="1"/>
  <c r="AJ169" i="4"/>
  <c r="AK169" i="4" s="1"/>
  <c r="AL169" i="4" s="1"/>
  <c r="Q166" i="16" s="1"/>
  <c r="AO169" i="4"/>
  <c r="AP169" i="4"/>
  <c r="AQ169" i="4" s="1"/>
  <c r="S166" i="16" s="1"/>
  <c r="AT169" i="4"/>
  <c r="B170" i="4"/>
  <c r="B167" i="16" s="1"/>
  <c r="F170" i="4"/>
  <c r="G170" i="4" s="1"/>
  <c r="H170" i="4" s="1"/>
  <c r="K170" i="4"/>
  <c r="L170" i="4" s="1"/>
  <c r="M170" i="4" s="1"/>
  <c r="G167" i="16" s="1"/>
  <c r="P170" i="4"/>
  <c r="Q170" i="4" s="1"/>
  <c r="R170" i="4" s="1"/>
  <c r="I167" i="16" s="1"/>
  <c r="U170" i="4"/>
  <c r="V170" i="4" s="1"/>
  <c r="W170" i="4" s="1"/>
  <c r="K167" i="16" s="1"/>
  <c r="Z170" i="4"/>
  <c r="AA170" i="4" s="1"/>
  <c r="AB170" i="4" s="1"/>
  <c r="M167" i="16" s="1"/>
  <c r="AE170" i="4"/>
  <c r="AF170" i="4" s="1"/>
  <c r="AG170" i="4" s="1"/>
  <c r="O167" i="16" s="1"/>
  <c r="AJ170" i="4"/>
  <c r="AK170" i="4" s="1"/>
  <c r="AL170" i="4" s="1"/>
  <c r="Q167" i="16" s="1"/>
  <c r="AO170" i="4"/>
  <c r="AP170" i="4" s="1"/>
  <c r="AQ170" i="4" s="1"/>
  <c r="S167" i="16" s="1"/>
  <c r="AT170" i="4"/>
  <c r="F171" i="4"/>
  <c r="G171" i="4" s="1"/>
  <c r="H171" i="4" s="1"/>
  <c r="E168" i="16" s="1"/>
  <c r="K171" i="4"/>
  <c r="L171" i="4" s="1"/>
  <c r="M171" i="4" s="1"/>
  <c r="G168" i="16" s="1"/>
  <c r="P171" i="4"/>
  <c r="Q171" i="4" s="1"/>
  <c r="R171" i="4" s="1"/>
  <c r="I168" i="16" s="1"/>
  <c r="U171" i="4"/>
  <c r="V171" i="4" s="1"/>
  <c r="W171" i="4" s="1"/>
  <c r="K168" i="16" s="1"/>
  <c r="Z171" i="4"/>
  <c r="AA171" i="4" s="1"/>
  <c r="AB171" i="4" s="1"/>
  <c r="M168" i="16" s="1"/>
  <c r="AE171" i="4"/>
  <c r="AF171" i="4" s="1"/>
  <c r="AG171" i="4" s="1"/>
  <c r="O168" i="16" s="1"/>
  <c r="AJ171" i="4"/>
  <c r="AK171" i="4" s="1"/>
  <c r="AL171" i="4" s="1"/>
  <c r="Q168" i="16" s="1"/>
  <c r="AO171" i="4"/>
  <c r="AP171" i="4"/>
  <c r="AQ171" i="4" s="1"/>
  <c r="S168" i="16" s="1"/>
  <c r="AT171" i="4"/>
  <c r="F172" i="4"/>
  <c r="G172" i="4" s="1"/>
  <c r="H172" i="4" s="1"/>
  <c r="E169" i="16" s="1"/>
  <c r="K172" i="4"/>
  <c r="L172" i="4" s="1"/>
  <c r="M172" i="4" s="1"/>
  <c r="G169" i="16" s="1"/>
  <c r="P172" i="4"/>
  <c r="Q172" i="4" s="1"/>
  <c r="R172" i="4" s="1"/>
  <c r="I169" i="16" s="1"/>
  <c r="U172" i="4"/>
  <c r="V172" i="4" s="1"/>
  <c r="W172" i="4" s="1"/>
  <c r="K169" i="16" s="1"/>
  <c r="Z172" i="4"/>
  <c r="AA172" i="4" s="1"/>
  <c r="AB172" i="4" s="1"/>
  <c r="M169" i="16" s="1"/>
  <c r="AE172" i="4"/>
  <c r="AF172" i="4" s="1"/>
  <c r="AG172" i="4" s="1"/>
  <c r="O169" i="16" s="1"/>
  <c r="AJ172" i="4"/>
  <c r="AK172" i="4" s="1"/>
  <c r="AL172" i="4" s="1"/>
  <c r="Q169" i="16" s="1"/>
  <c r="AO172" i="4"/>
  <c r="AP172" i="4" s="1"/>
  <c r="AQ172" i="4" s="1"/>
  <c r="S169" i="16" s="1"/>
  <c r="AT172" i="4"/>
  <c r="AV172" i="4"/>
  <c r="A173" i="4"/>
  <c r="B173" i="4"/>
  <c r="B170" i="16" s="1"/>
  <c r="F173" i="4"/>
  <c r="G173" i="4" s="1"/>
  <c r="H173" i="4" s="1"/>
  <c r="K173" i="4"/>
  <c r="L173" i="4" s="1"/>
  <c r="M173" i="4" s="1"/>
  <c r="G170" i="16" s="1"/>
  <c r="P173" i="4"/>
  <c r="Q173" i="4" s="1"/>
  <c r="R173" i="4" s="1"/>
  <c r="I170" i="16" s="1"/>
  <c r="U173" i="4"/>
  <c r="V173" i="4" s="1"/>
  <c r="W173" i="4" s="1"/>
  <c r="K170" i="16" s="1"/>
  <c r="Z173" i="4"/>
  <c r="AA173" i="4" s="1"/>
  <c r="AB173" i="4" s="1"/>
  <c r="M170" i="16" s="1"/>
  <c r="AE173" i="4"/>
  <c r="AF173" i="4" s="1"/>
  <c r="AG173" i="4" s="1"/>
  <c r="O170" i="16" s="1"/>
  <c r="AJ173" i="4"/>
  <c r="AK173" i="4" s="1"/>
  <c r="AL173" i="4" s="1"/>
  <c r="Q170" i="16" s="1"/>
  <c r="AO173" i="4"/>
  <c r="AP173" i="4"/>
  <c r="AQ173" i="4" s="1"/>
  <c r="S170" i="16" s="1"/>
  <c r="AT173" i="4"/>
  <c r="A174" i="4"/>
  <c r="A175" i="4" s="1"/>
  <c r="B174" i="4"/>
  <c r="F174" i="4"/>
  <c r="G174" i="4" s="1"/>
  <c r="H174" i="4" s="1"/>
  <c r="K174" i="4"/>
  <c r="L174" i="4" s="1"/>
  <c r="M174" i="4" s="1"/>
  <c r="G171" i="16" s="1"/>
  <c r="P174" i="4"/>
  <c r="Q174" i="4" s="1"/>
  <c r="R174" i="4" s="1"/>
  <c r="I171" i="16" s="1"/>
  <c r="U174" i="4"/>
  <c r="V174" i="4" s="1"/>
  <c r="W174" i="4" s="1"/>
  <c r="K171" i="16" s="1"/>
  <c r="Z174" i="4"/>
  <c r="AA174" i="4" s="1"/>
  <c r="AB174" i="4" s="1"/>
  <c r="M171" i="16" s="1"/>
  <c r="AE174" i="4"/>
  <c r="AF174" i="4" s="1"/>
  <c r="AG174" i="4" s="1"/>
  <c r="O171" i="16" s="1"/>
  <c r="AJ174" i="4"/>
  <c r="AK174" i="4" s="1"/>
  <c r="AL174" i="4" s="1"/>
  <c r="Q171" i="16" s="1"/>
  <c r="AO174" i="4"/>
  <c r="AP174" i="4"/>
  <c r="AQ174" i="4" s="1"/>
  <c r="S171" i="16" s="1"/>
  <c r="AT174" i="4"/>
  <c r="F175" i="4"/>
  <c r="G175" i="4" s="1"/>
  <c r="H175" i="4" s="1"/>
  <c r="K175" i="4"/>
  <c r="L175" i="4" s="1"/>
  <c r="M175" i="4" s="1"/>
  <c r="G172" i="16" s="1"/>
  <c r="P175" i="4"/>
  <c r="Q175" i="4" s="1"/>
  <c r="R175" i="4" s="1"/>
  <c r="I172" i="16" s="1"/>
  <c r="U175" i="4"/>
  <c r="V175" i="4" s="1"/>
  <c r="W175" i="4" s="1"/>
  <c r="K172" i="16" s="1"/>
  <c r="Z175" i="4"/>
  <c r="AA175" i="4" s="1"/>
  <c r="AB175" i="4" s="1"/>
  <c r="M172" i="16" s="1"/>
  <c r="AE175" i="4"/>
  <c r="AF175" i="4" s="1"/>
  <c r="AG175" i="4" s="1"/>
  <c r="O172" i="16" s="1"/>
  <c r="AJ175" i="4"/>
  <c r="AK175" i="4" s="1"/>
  <c r="AL175" i="4" s="1"/>
  <c r="Q172" i="16" s="1"/>
  <c r="AO175" i="4"/>
  <c r="AP175" i="4"/>
  <c r="AQ175" i="4" s="1"/>
  <c r="S172" i="16" s="1"/>
  <c r="AT175" i="4"/>
  <c r="F176" i="4"/>
  <c r="G176" i="4" s="1"/>
  <c r="H176" i="4" s="1"/>
  <c r="K176" i="4"/>
  <c r="L176" i="4" s="1"/>
  <c r="M176" i="4" s="1"/>
  <c r="G173" i="16" s="1"/>
  <c r="P176" i="4"/>
  <c r="Q176" i="4" s="1"/>
  <c r="R176" i="4" s="1"/>
  <c r="I173" i="16" s="1"/>
  <c r="U176" i="4"/>
  <c r="V176" i="4" s="1"/>
  <c r="W176" i="4" s="1"/>
  <c r="K173" i="16" s="1"/>
  <c r="Z176" i="4"/>
  <c r="AA176" i="4" s="1"/>
  <c r="AB176" i="4" s="1"/>
  <c r="M173" i="16" s="1"/>
  <c r="AE176" i="4"/>
  <c r="AF176" i="4" s="1"/>
  <c r="AG176" i="4" s="1"/>
  <c r="O173" i="16" s="1"/>
  <c r="AJ176" i="4"/>
  <c r="AK176" i="4" s="1"/>
  <c r="AL176" i="4" s="1"/>
  <c r="Q173" i="16" s="1"/>
  <c r="AO176" i="4"/>
  <c r="AP176" i="4" s="1"/>
  <c r="AQ176" i="4" s="1"/>
  <c r="S173" i="16" s="1"/>
  <c r="AT176" i="4"/>
  <c r="AV176" i="4"/>
  <c r="A177" i="4"/>
  <c r="B177" i="4"/>
  <c r="B174" i="16" s="1"/>
  <c r="F177" i="4"/>
  <c r="G177" i="4" s="1"/>
  <c r="H177" i="4" s="1"/>
  <c r="E174" i="16" s="1"/>
  <c r="K177" i="4"/>
  <c r="L177" i="4" s="1"/>
  <c r="M177" i="4" s="1"/>
  <c r="G174" i="16" s="1"/>
  <c r="P177" i="4"/>
  <c r="Q177" i="4" s="1"/>
  <c r="R177" i="4" s="1"/>
  <c r="I174" i="16" s="1"/>
  <c r="U177" i="4"/>
  <c r="V177" i="4" s="1"/>
  <c r="W177" i="4" s="1"/>
  <c r="K174" i="16" s="1"/>
  <c r="Z177" i="4"/>
  <c r="AA177" i="4" s="1"/>
  <c r="AB177" i="4" s="1"/>
  <c r="M174" i="16" s="1"/>
  <c r="AE177" i="4"/>
  <c r="AF177" i="4" s="1"/>
  <c r="AG177" i="4" s="1"/>
  <c r="O174" i="16" s="1"/>
  <c r="AJ177" i="4"/>
  <c r="AK177" i="4" s="1"/>
  <c r="AL177" i="4" s="1"/>
  <c r="Q174" i="16" s="1"/>
  <c r="AO177" i="4"/>
  <c r="AP177" i="4"/>
  <c r="AQ177" i="4" s="1"/>
  <c r="S174" i="16" s="1"/>
  <c r="AT177" i="4"/>
  <c r="A178" i="4"/>
  <c r="B178" i="4"/>
  <c r="F178" i="4"/>
  <c r="G178" i="4" s="1"/>
  <c r="H178" i="4" s="1"/>
  <c r="K178" i="4"/>
  <c r="L178" i="4" s="1"/>
  <c r="M178" i="4" s="1"/>
  <c r="G175" i="16" s="1"/>
  <c r="P178" i="4"/>
  <c r="Q178" i="4" s="1"/>
  <c r="R178" i="4" s="1"/>
  <c r="I175" i="16" s="1"/>
  <c r="U178" i="4"/>
  <c r="V178" i="4" s="1"/>
  <c r="W178" i="4" s="1"/>
  <c r="K175" i="16" s="1"/>
  <c r="Z178" i="4"/>
  <c r="AA178" i="4" s="1"/>
  <c r="AB178" i="4" s="1"/>
  <c r="M175" i="16" s="1"/>
  <c r="AE178" i="4"/>
  <c r="AF178" i="4" s="1"/>
  <c r="AG178" i="4" s="1"/>
  <c r="O175" i="16" s="1"/>
  <c r="AJ178" i="4"/>
  <c r="AK178" i="4" s="1"/>
  <c r="AL178" i="4" s="1"/>
  <c r="Q175" i="16" s="1"/>
  <c r="AO178" i="4"/>
  <c r="AP178" i="4" s="1"/>
  <c r="AQ178" i="4" s="1"/>
  <c r="S175" i="16" s="1"/>
  <c r="AT178" i="4"/>
  <c r="A179" i="4"/>
  <c r="F179" i="4"/>
  <c r="G179" i="4" s="1"/>
  <c r="H179" i="4" s="1"/>
  <c r="E176" i="16" s="1"/>
  <c r="K179" i="4"/>
  <c r="L179" i="4" s="1"/>
  <c r="M179" i="4" s="1"/>
  <c r="G176" i="16" s="1"/>
  <c r="P179" i="4"/>
  <c r="Q179" i="4" s="1"/>
  <c r="R179" i="4" s="1"/>
  <c r="I176" i="16" s="1"/>
  <c r="U179" i="4"/>
  <c r="V179" i="4" s="1"/>
  <c r="W179" i="4" s="1"/>
  <c r="K176" i="16" s="1"/>
  <c r="Z179" i="4"/>
  <c r="AA179" i="4" s="1"/>
  <c r="AB179" i="4" s="1"/>
  <c r="M176" i="16" s="1"/>
  <c r="AE179" i="4"/>
  <c r="AF179" i="4" s="1"/>
  <c r="AG179" i="4" s="1"/>
  <c r="O176" i="16" s="1"/>
  <c r="AJ179" i="4"/>
  <c r="AK179" i="4" s="1"/>
  <c r="AL179" i="4" s="1"/>
  <c r="Q176" i="16" s="1"/>
  <c r="AO179" i="4"/>
  <c r="AP179" i="4"/>
  <c r="AQ179" i="4" s="1"/>
  <c r="S176" i="16" s="1"/>
  <c r="AT179" i="4"/>
  <c r="F180" i="4"/>
  <c r="G180" i="4" s="1"/>
  <c r="H180" i="4" s="1"/>
  <c r="E177" i="16" s="1"/>
  <c r="K180" i="4"/>
  <c r="L180" i="4" s="1"/>
  <c r="M180" i="4" s="1"/>
  <c r="G177" i="16" s="1"/>
  <c r="P180" i="4"/>
  <c r="Q180" i="4" s="1"/>
  <c r="R180" i="4" s="1"/>
  <c r="I177" i="16" s="1"/>
  <c r="U180" i="4"/>
  <c r="V180" i="4" s="1"/>
  <c r="W180" i="4" s="1"/>
  <c r="K177" i="16" s="1"/>
  <c r="Z180" i="4"/>
  <c r="AA180" i="4" s="1"/>
  <c r="AB180" i="4" s="1"/>
  <c r="M177" i="16" s="1"/>
  <c r="AE180" i="4"/>
  <c r="AF180" i="4" s="1"/>
  <c r="AG180" i="4" s="1"/>
  <c r="O177" i="16" s="1"/>
  <c r="AJ180" i="4"/>
  <c r="AK180" i="4" s="1"/>
  <c r="AL180" i="4" s="1"/>
  <c r="Q177" i="16" s="1"/>
  <c r="AO180" i="4"/>
  <c r="AP180" i="4" s="1"/>
  <c r="AQ180" i="4" s="1"/>
  <c r="S177" i="16" s="1"/>
  <c r="AT180" i="4"/>
  <c r="AV180" i="4"/>
  <c r="A181" i="4"/>
  <c r="B181" i="4"/>
  <c r="B178" i="16" s="1"/>
  <c r="F181" i="4"/>
  <c r="G181" i="4" s="1"/>
  <c r="H181" i="4" s="1"/>
  <c r="K181" i="4"/>
  <c r="L181" i="4" s="1"/>
  <c r="M181" i="4" s="1"/>
  <c r="G178" i="16" s="1"/>
  <c r="P181" i="4"/>
  <c r="Q181" i="4" s="1"/>
  <c r="R181" i="4" s="1"/>
  <c r="I178" i="16" s="1"/>
  <c r="U181" i="4"/>
  <c r="V181" i="4" s="1"/>
  <c r="W181" i="4" s="1"/>
  <c r="K178" i="16" s="1"/>
  <c r="Z181" i="4"/>
  <c r="AA181" i="4" s="1"/>
  <c r="AB181" i="4" s="1"/>
  <c r="M178" i="16" s="1"/>
  <c r="AE181" i="4"/>
  <c r="AF181" i="4" s="1"/>
  <c r="AG181" i="4" s="1"/>
  <c r="O178" i="16" s="1"/>
  <c r="AJ181" i="4"/>
  <c r="AK181" i="4" s="1"/>
  <c r="AL181" i="4" s="1"/>
  <c r="Q178" i="16" s="1"/>
  <c r="AO181" i="4"/>
  <c r="AP181" i="4" s="1"/>
  <c r="AQ181" i="4" s="1"/>
  <c r="S178" i="16" s="1"/>
  <c r="AT181" i="4"/>
  <c r="A182" i="4"/>
  <c r="A183" i="4" s="1"/>
  <c r="F182" i="4"/>
  <c r="G182" i="4" s="1"/>
  <c r="H182" i="4" s="1"/>
  <c r="K182" i="4"/>
  <c r="L182" i="4" s="1"/>
  <c r="M182" i="4" s="1"/>
  <c r="G179" i="16" s="1"/>
  <c r="P182" i="4"/>
  <c r="Q182" i="4" s="1"/>
  <c r="R182" i="4" s="1"/>
  <c r="I179" i="16" s="1"/>
  <c r="U182" i="4"/>
  <c r="V182" i="4" s="1"/>
  <c r="W182" i="4" s="1"/>
  <c r="K179" i="16" s="1"/>
  <c r="Z182" i="4"/>
  <c r="AA182" i="4" s="1"/>
  <c r="AB182" i="4" s="1"/>
  <c r="M179" i="16" s="1"/>
  <c r="AE182" i="4"/>
  <c r="AF182" i="4" s="1"/>
  <c r="AG182" i="4" s="1"/>
  <c r="O179" i="16" s="1"/>
  <c r="AJ182" i="4"/>
  <c r="AK182" i="4" s="1"/>
  <c r="AL182" i="4" s="1"/>
  <c r="Q179" i="16" s="1"/>
  <c r="AO182" i="4"/>
  <c r="AP182" i="4"/>
  <c r="AQ182" i="4" s="1"/>
  <c r="S179" i="16" s="1"/>
  <c r="AT182" i="4"/>
  <c r="F183" i="4"/>
  <c r="G183" i="4" s="1"/>
  <c r="H183" i="4" s="1"/>
  <c r="K183" i="4"/>
  <c r="L183" i="4" s="1"/>
  <c r="M183" i="4" s="1"/>
  <c r="G180" i="16" s="1"/>
  <c r="P183" i="4"/>
  <c r="Q183" i="4" s="1"/>
  <c r="R183" i="4" s="1"/>
  <c r="I180" i="16" s="1"/>
  <c r="U183" i="4"/>
  <c r="V183" i="4" s="1"/>
  <c r="W183" i="4" s="1"/>
  <c r="K180" i="16" s="1"/>
  <c r="Z183" i="4"/>
  <c r="AA183" i="4" s="1"/>
  <c r="AB183" i="4" s="1"/>
  <c r="M180" i="16" s="1"/>
  <c r="AE183" i="4"/>
  <c r="AF183" i="4" s="1"/>
  <c r="AG183" i="4" s="1"/>
  <c r="O180" i="16" s="1"/>
  <c r="AJ183" i="4"/>
  <c r="AK183" i="4" s="1"/>
  <c r="AL183" i="4" s="1"/>
  <c r="Q180" i="16" s="1"/>
  <c r="AO183" i="4"/>
  <c r="AP183" i="4"/>
  <c r="AQ183" i="4" s="1"/>
  <c r="S180" i="16" s="1"/>
  <c r="AT183" i="4"/>
  <c r="F184" i="4"/>
  <c r="G184" i="4" s="1"/>
  <c r="H184" i="4" s="1"/>
  <c r="K184" i="4"/>
  <c r="L184" i="4" s="1"/>
  <c r="M184" i="4" s="1"/>
  <c r="G181" i="16" s="1"/>
  <c r="P184" i="4"/>
  <c r="Q184" i="4" s="1"/>
  <c r="R184" i="4" s="1"/>
  <c r="I181" i="16" s="1"/>
  <c r="U184" i="4"/>
  <c r="V184" i="4" s="1"/>
  <c r="W184" i="4" s="1"/>
  <c r="K181" i="16" s="1"/>
  <c r="Z184" i="4"/>
  <c r="AA184" i="4" s="1"/>
  <c r="AB184" i="4" s="1"/>
  <c r="M181" i="16" s="1"/>
  <c r="AE184" i="4"/>
  <c r="AF184" i="4" s="1"/>
  <c r="AG184" i="4" s="1"/>
  <c r="O181" i="16" s="1"/>
  <c r="AJ184" i="4"/>
  <c r="AK184" i="4" s="1"/>
  <c r="AL184" i="4" s="1"/>
  <c r="Q181" i="16" s="1"/>
  <c r="AO184" i="4"/>
  <c r="AP184" i="4"/>
  <c r="AQ184" i="4" s="1"/>
  <c r="S181" i="16" s="1"/>
  <c r="AT184" i="4"/>
  <c r="AV184" i="4"/>
  <c r="A185" i="4"/>
  <c r="B185" i="4"/>
  <c r="B182" i="16" s="1"/>
  <c r="F185" i="4"/>
  <c r="G185" i="4" s="1"/>
  <c r="H185" i="4" s="1"/>
  <c r="E182" i="16" s="1"/>
  <c r="K185" i="4"/>
  <c r="L185" i="4" s="1"/>
  <c r="M185" i="4" s="1"/>
  <c r="G182" i="16" s="1"/>
  <c r="P185" i="4"/>
  <c r="Q185" i="4" s="1"/>
  <c r="R185" i="4" s="1"/>
  <c r="I182" i="16" s="1"/>
  <c r="U185" i="4"/>
  <c r="V185" i="4" s="1"/>
  <c r="W185" i="4" s="1"/>
  <c r="K182" i="16" s="1"/>
  <c r="Z185" i="4"/>
  <c r="AA185" i="4" s="1"/>
  <c r="AB185" i="4" s="1"/>
  <c r="M182" i="16" s="1"/>
  <c r="AE185" i="4"/>
  <c r="AF185" i="4" s="1"/>
  <c r="AG185" i="4" s="1"/>
  <c r="O182" i="16" s="1"/>
  <c r="AJ185" i="4"/>
  <c r="AK185" i="4" s="1"/>
  <c r="AL185" i="4" s="1"/>
  <c r="Q182" i="16" s="1"/>
  <c r="AO185" i="4"/>
  <c r="AP185" i="4" s="1"/>
  <c r="AQ185" i="4" s="1"/>
  <c r="S182" i="16" s="1"/>
  <c r="AT185" i="4"/>
  <c r="A186" i="4"/>
  <c r="A187" i="4" s="1"/>
  <c r="F186" i="4"/>
  <c r="G186" i="4" s="1"/>
  <c r="H186" i="4" s="1"/>
  <c r="K186" i="4"/>
  <c r="L186" i="4" s="1"/>
  <c r="M186" i="4" s="1"/>
  <c r="G183" i="16" s="1"/>
  <c r="P186" i="4"/>
  <c r="Q186" i="4" s="1"/>
  <c r="R186" i="4" s="1"/>
  <c r="I183" i="16" s="1"/>
  <c r="U186" i="4"/>
  <c r="V186" i="4" s="1"/>
  <c r="W186" i="4" s="1"/>
  <c r="K183" i="16" s="1"/>
  <c r="Z186" i="4"/>
  <c r="AA186" i="4" s="1"/>
  <c r="AB186" i="4" s="1"/>
  <c r="M183" i="16" s="1"/>
  <c r="AE186" i="4"/>
  <c r="AF186" i="4" s="1"/>
  <c r="AG186" i="4" s="1"/>
  <c r="O183" i="16" s="1"/>
  <c r="AJ186" i="4"/>
  <c r="AK186" i="4" s="1"/>
  <c r="AL186" i="4" s="1"/>
  <c r="Q183" i="16" s="1"/>
  <c r="AO186" i="4"/>
  <c r="AP186" i="4" s="1"/>
  <c r="AQ186" i="4" s="1"/>
  <c r="S183" i="16" s="1"/>
  <c r="AT186" i="4"/>
  <c r="F187" i="4"/>
  <c r="G187" i="4" s="1"/>
  <c r="H187" i="4" s="1"/>
  <c r="E184" i="16" s="1"/>
  <c r="K187" i="4"/>
  <c r="L187" i="4" s="1"/>
  <c r="M187" i="4" s="1"/>
  <c r="G184" i="16" s="1"/>
  <c r="P187" i="4"/>
  <c r="Q187" i="4" s="1"/>
  <c r="R187" i="4" s="1"/>
  <c r="I184" i="16" s="1"/>
  <c r="U187" i="4"/>
  <c r="V187" i="4" s="1"/>
  <c r="W187" i="4" s="1"/>
  <c r="K184" i="16" s="1"/>
  <c r="Z187" i="4"/>
  <c r="AA187" i="4" s="1"/>
  <c r="AB187" i="4" s="1"/>
  <c r="M184" i="16" s="1"/>
  <c r="AE187" i="4"/>
  <c r="AF187" i="4" s="1"/>
  <c r="AG187" i="4" s="1"/>
  <c r="O184" i="16" s="1"/>
  <c r="AJ187" i="4"/>
  <c r="AK187" i="4" s="1"/>
  <c r="AL187" i="4" s="1"/>
  <c r="Q184" i="16" s="1"/>
  <c r="AO187" i="4"/>
  <c r="AP187" i="4" s="1"/>
  <c r="AQ187" i="4" s="1"/>
  <c r="S184" i="16" s="1"/>
  <c r="AT187" i="4"/>
  <c r="F188" i="4"/>
  <c r="G188" i="4" s="1"/>
  <c r="H188" i="4" s="1"/>
  <c r="E185" i="16" s="1"/>
  <c r="K188" i="4"/>
  <c r="L188" i="4" s="1"/>
  <c r="M188" i="4" s="1"/>
  <c r="G185" i="16" s="1"/>
  <c r="P188" i="4"/>
  <c r="Q188" i="4" s="1"/>
  <c r="R188" i="4" s="1"/>
  <c r="I185" i="16" s="1"/>
  <c r="U188" i="4"/>
  <c r="V188" i="4" s="1"/>
  <c r="W188" i="4" s="1"/>
  <c r="K185" i="16" s="1"/>
  <c r="Z188" i="4"/>
  <c r="AA188" i="4" s="1"/>
  <c r="AB188" i="4" s="1"/>
  <c r="M185" i="16" s="1"/>
  <c r="AE188" i="4"/>
  <c r="AF188" i="4" s="1"/>
  <c r="AG188" i="4" s="1"/>
  <c r="O185" i="16" s="1"/>
  <c r="AJ188" i="4"/>
  <c r="AK188" i="4" s="1"/>
  <c r="AL188" i="4" s="1"/>
  <c r="Q185" i="16" s="1"/>
  <c r="AO188" i="4"/>
  <c r="AP188" i="4"/>
  <c r="AQ188" i="4" s="1"/>
  <c r="S185" i="16" s="1"/>
  <c r="AT188" i="4"/>
  <c r="AV188" i="4"/>
  <c r="A189" i="4"/>
  <c r="A190" i="4" s="1"/>
  <c r="A191" i="4" s="1"/>
  <c r="B189" i="4"/>
  <c r="B186" i="16" s="1"/>
  <c r="F189" i="4"/>
  <c r="G189" i="4" s="1"/>
  <c r="H189" i="4" s="1"/>
  <c r="K189" i="4"/>
  <c r="L189" i="4" s="1"/>
  <c r="M189" i="4" s="1"/>
  <c r="G186" i="16" s="1"/>
  <c r="P189" i="4"/>
  <c r="Q189" i="4" s="1"/>
  <c r="R189" i="4" s="1"/>
  <c r="I186" i="16" s="1"/>
  <c r="U189" i="4"/>
  <c r="V189" i="4" s="1"/>
  <c r="W189" i="4" s="1"/>
  <c r="K186" i="16" s="1"/>
  <c r="Z189" i="4"/>
  <c r="AA189" i="4" s="1"/>
  <c r="AB189" i="4" s="1"/>
  <c r="M186" i="16" s="1"/>
  <c r="AE189" i="4"/>
  <c r="AF189" i="4" s="1"/>
  <c r="AG189" i="4" s="1"/>
  <c r="O186" i="16" s="1"/>
  <c r="AJ189" i="4"/>
  <c r="AK189" i="4" s="1"/>
  <c r="AL189" i="4" s="1"/>
  <c r="Q186" i="16" s="1"/>
  <c r="AO189" i="4"/>
  <c r="AP189" i="4" s="1"/>
  <c r="AQ189" i="4" s="1"/>
  <c r="S186" i="16" s="1"/>
  <c r="AT189" i="4"/>
  <c r="B190" i="4"/>
  <c r="B187" i="16" s="1"/>
  <c r="F190" i="4"/>
  <c r="G190" i="4" s="1"/>
  <c r="H190" i="4" s="1"/>
  <c r="K190" i="4"/>
  <c r="L190" i="4" s="1"/>
  <c r="M190" i="4" s="1"/>
  <c r="G187" i="16" s="1"/>
  <c r="P190" i="4"/>
  <c r="Q190" i="4" s="1"/>
  <c r="R190" i="4" s="1"/>
  <c r="I187" i="16" s="1"/>
  <c r="U190" i="4"/>
  <c r="V190" i="4" s="1"/>
  <c r="W190" i="4" s="1"/>
  <c r="K187" i="16" s="1"/>
  <c r="Z190" i="4"/>
  <c r="AA190" i="4" s="1"/>
  <c r="AB190" i="4" s="1"/>
  <c r="M187" i="16" s="1"/>
  <c r="AE190" i="4"/>
  <c r="AF190" i="4" s="1"/>
  <c r="AG190" i="4" s="1"/>
  <c r="O187" i="16" s="1"/>
  <c r="AJ190" i="4"/>
  <c r="AK190" i="4" s="1"/>
  <c r="AL190" i="4" s="1"/>
  <c r="Q187" i="16" s="1"/>
  <c r="AO190" i="4"/>
  <c r="AP190" i="4"/>
  <c r="AQ190" i="4" s="1"/>
  <c r="S187" i="16" s="1"/>
  <c r="AT190" i="4"/>
  <c r="B191" i="4"/>
  <c r="B188" i="16" s="1"/>
  <c r="F191" i="4"/>
  <c r="G191" i="4" s="1"/>
  <c r="H191" i="4" s="1"/>
  <c r="K191" i="4"/>
  <c r="L191" i="4" s="1"/>
  <c r="M191" i="4" s="1"/>
  <c r="G188" i="16" s="1"/>
  <c r="P191" i="4"/>
  <c r="Q191" i="4" s="1"/>
  <c r="R191" i="4" s="1"/>
  <c r="I188" i="16" s="1"/>
  <c r="U191" i="4"/>
  <c r="V191" i="4" s="1"/>
  <c r="W191" i="4" s="1"/>
  <c r="K188" i="16" s="1"/>
  <c r="Z191" i="4"/>
  <c r="AA191" i="4" s="1"/>
  <c r="AB191" i="4" s="1"/>
  <c r="M188" i="16" s="1"/>
  <c r="AE191" i="4"/>
  <c r="AF191" i="4" s="1"/>
  <c r="AG191" i="4" s="1"/>
  <c r="O188" i="16" s="1"/>
  <c r="AJ191" i="4"/>
  <c r="AK191" i="4" s="1"/>
  <c r="AL191" i="4" s="1"/>
  <c r="Q188" i="16" s="1"/>
  <c r="AO191" i="4"/>
  <c r="AP191" i="4" s="1"/>
  <c r="AQ191" i="4" s="1"/>
  <c r="S188" i="16" s="1"/>
  <c r="AT191" i="4"/>
  <c r="F192" i="4"/>
  <c r="G192" i="4" s="1"/>
  <c r="H192" i="4" s="1"/>
  <c r="K192" i="4"/>
  <c r="L192" i="4" s="1"/>
  <c r="M192" i="4" s="1"/>
  <c r="G189" i="16" s="1"/>
  <c r="P192" i="4"/>
  <c r="Q192" i="4" s="1"/>
  <c r="R192" i="4" s="1"/>
  <c r="I189" i="16" s="1"/>
  <c r="U192" i="4"/>
  <c r="V192" i="4" s="1"/>
  <c r="W192" i="4" s="1"/>
  <c r="K189" i="16" s="1"/>
  <c r="Z192" i="4"/>
  <c r="AA192" i="4" s="1"/>
  <c r="AB192" i="4" s="1"/>
  <c r="M189" i="16" s="1"/>
  <c r="AE192" i="4"/>
  <c r="AF192" i="4" s="1"/>
  <c r="AG192" i="4" s="1"/>
  <c r="O189" i="16" s="1"/>
  <c r="AJ192" i="4"/>
  <c r="AK192" i="4" s="1"/>
  <c r="AL192" i="4" s="1"/>
  <c r="Q189" i="16" s="1"/>
  <c r="AO192" i="4"/>
  <c r="AP192" i="4"/>
  <c r="AQ192" i="4" s="1"/>
  <c r="S189" i="16" s="1"/>
  <c r="AT192" i="4"/>
  <c r="AV192" i="4"/>
  <c r="A193" i="4"/>
  <c r="A194" i="4" s="1"/>
  <c r="A195" i="4" s="1"/>
  <c r="B193" i="4"/>
  <c r="B190" i="16" s="1"/>
  <c r="F193" i="4"/>
  <c r="G193" i="4" s="1"/>
  <c r="H193" i="4" s="1"/>
  <c r="E190" i="16" s="1"/>
  <c r="K193" i="4"/>
  <c r="L193" i="4" s="1"/>
  <c r="M193" i="4" s="1"/>
  <c r="G190" i="16" s="1"/>
  <c r="P193" i="4"/>
  <c r="Q193" i="4" s="1"/>
  <c r="R193" i="4" s="1"/>
  <c r="I190" i="16" s="1"/>
  <c r="U193" i="4"/>
  <c r="V193" i="4" s="1"/>
  <c r="W193" i="4" s="1"/>
  <c r="K190" i="16" s="1"/>
  <c r="Z193" i="4"/>
  <c r="AA193" i="4" s="1"/>
  <c r="AB193" i="4" s="1"/>
  <c r="M190" i="16" s="1"/>
  <c r="AE193" i="4"/>
  <c r="AF193" i="4" s="1"/>
  <c r="AG193" i="4" s="1"/>
  <c r="O190" i="16" s="1"/>
  <c r="AJ193" i="4"/>
  <c r="AK193" i="4" s="1"/>
  <c r="AL193" i="4" s="1"/>
  <c r="Q190" i="16" s="1"/>
  <c r="AO193" i="4"/>
  <c r="AP193" i="4"/>
  <c r="AQ193" i="4" s="1"/>
  <c r="S190" i="16" s="1"/>
  <c r="AT193" i="4"/>
  <c r="B194" i="4"/>
  <c r="B191" i="16" s="1"/>
  <c r="F194" i="4"/>
  <c r="G194" i="4" s="1"/>
  <c r="H194" i="4" s="1"/>
  <c r="K194" i="4"/>
  <c r="L194" i="4" s="1"/>
  <c r="M194" i="4" s="1"/>
  <c r="G191" i="16" s="1"/>
  <c r="P194" i="4"/>
  <c r="Q194" i="4" s="1"/>
  <c r="R194" i="4" s="1"/>
  <c r="I191" i="16" s="1"/>
  <c r="U194" i="4"/>
  <c r="V194" i="4" s="1"/>
  <c r="W194" i="4" s="1"/>
  <c r="K191" i="16" s="1"/>
  <c r="Z194" i="4"/>
  <c r="AA194" i="4" s="1"/>
  <c r="AB194" i="4" s="1"/>
  <c r="M191" i="16" s="1"/>
  <c r="AE194" i="4"/>
  <c r="AF194" i="4" s="1"/>
  <c r="AG194" i="4" s="1"/>
  <c r="O191" i="16" s="1"/>
  <c r="AJ194" i="4"/>
  <c r="AK194" i="4" s="1"/>
  <c r="AL194" i="4" s="1"/>
  <c r="Q191" i="16" s="1"/>
  <c r="AO194" i="4"/>
  <c r="AP194" i="4" s="1"/>
  <c r="AQ194" i="4" s="1"/>
  <c r="S191" i="16" s="1"/>
  <c r="AT194" i="4"/>
  <c r="F195" i="4"/>
  <c r="G195" i="4" s="1"/>
  <c r="H195" i="4" s="1"/>
  <c r="E192" i="16" s="1"/>
  <c r="K195" i="4"/>
  <c r="L195" i="4" s="1"/>
  <c r="M195" i="4" s="1"/>
  <c r="G192" i="16" s="1"/>
  <c r="P195" i="4"/>
  <c r="Q195" i="4" s="1"/>
  <c r="R195" i="4" s="1"/>
  <c r="I192" i="16" s="1"/>
  <c r="U195" i="4"/>
  <c r="V195" i="4" s="1"/>
  <c r="W195" i="4" s="1"/>
  <c r="K192" i="16" s="1"/>
  <c r="Z195" i="4"/>
  <c r="AA195" i="4" s="1"/>
  <c r="AB195" i="4" s="1"/>
  <c r="M192" i="16" s="1"/>
  <c r="AE195" i="4"/>
  <c r="AF195" i="4" s="1"/>
  <c r="AG195" i="4" s="1"/>
  <c r="O192" i="16" s="1"/>
  <c r="AJ195" i="4"/>
  <c r="AK195" i="4" s="1"/>
  <c r="AL195" i="4" s="1"/>
  <c r="Q192" i="16" s="1"/>
  <c r="AO195" i="4"/>
  <c r="AP195" i="4"/>
  <c r="AQ195" i="4" s="1"/>
  <c r="S192" i="16" s="1"/>
  <c r="AT195" i="4"/>
  <c r="F196" i="4"/>
  <c r="G196" i="4" s="1"/>
  <c r="H196" i="4" s="1"/>
  <c r="E193" i="16" s="1"/>
  <c r="K196" i="4"/>
  <c r="L196" i="4" s="1"/>
  <c r="M196" i="4" s="1"/>
  <c r="G193" i="16" s="1"/>
  <c r="P196" i="4"/>
  <c r="Q196" i="4" s="1"/>
  <c r="R196" i="4" s="1"/>
  <c r="I193" i="16" s="1"/>
  <c r="U196" i="4"/>
  <c r="V196" i="4" s="1"/>
  <c r="W196" i="4" s="1"/>
  <c r="K193" i="16" s="1"/>
  <c r="Z196" i="4"/>
  <c r="AA196" i="4" s="1"/>
  <c r="AB196" i="4" s="1"/>
  <c r="M193" i="16" s="1"/>
  <c r="AE196" i="4"/>
  <c r="AF196" i="4" s="1"/>
  <c r="AG196" i="4" s="1"/>
  <c r="O193" i="16" s="1"/>
  <c r="AJ196" i="4"/>
  <c r="AK196" i="4" s="1"/>
  <c r="AL196" i="4" s="1"/>
  <c r="Q193" i="16" s="1"/>
  <c r="AO196" i="4"/>
  <c r="AP196" i="4"/>
  <c r="AQ196" i="4" s="1"/>
  <c r="S193" i="16" s="1"/>
  <c r="AT196" i="4"/>
  <c r="AV196" i="4"/>
  <c r="A197" i="4"/>
  <c r="A198" i="4" s="1"/>
  <c r="A199" i="4" s="1"/>
  <c r="B197" i="4"/>
  <c r="B194" i="16" s="1"/>
  <c r="F197" i="4"/>
  <c r="G197" i="4" s="1"/>
  <c r="H197" i="4" s="1"/>
  <c r="K197" i="4"/>
  <c r="L197" i="4" s="1"/>
  <c r="M197" i="4" s="1"/>
  <c r="G194" i="16" s="1"/>
  <c r="P197" i="4"/>
  <c r="Q197" i="4" s="1"/>
  <c r="R197" i="4" s="1"/>
  <c r="I194" i="16" s="1"/>
  <c r="U197" i="4"/>
  <c r="V197" i="4" s="1"/>
  <c r="W197" i="4" s="1"/>
  <c r="K194" i="16" s="1"/>
  <c r="Z197" i="4"/>
  <c r="AA197" i="4" s="1"/>
  <c r="AB197" i="4" s="1"/>
  <c r="M194" i="16" s="1"/>
  <c r="AE197" i="4"/>
  <c r="AF197" i="4" s="1"/>
  <c r="AG197" i="4" s="1"/>
  <c r="O194" i="16" s="1"/>
  <c r="AJ197" i="4"/>
  <c r="AK197" i="4" s="1"/>
  <c r="AL197" i="4" s="1"/>
  <c r="Q194" i="16" s="1"/>
  <c r="AO197" i="4"/>
  <c r="AP197" i="4"/>
  <c r="AQ197" i="4" s="1"/>
  <c r="S194" i="16" s="1"/>
  <c r="AT197" i="4"/>
  <c r="B198" i="4"/>
  <c r="F198" i="4"/>
  <c r="G198" i="4" s="1"/>
  <c r="H198" i="4" s="1"/>
  <c r="K198" i="4"/>
  <c r="L198" i="4" s="1"/>
  <c r="M198" i="4" s="1"/>
  <c r="G195" i="16" s="1"/>
  <c r="P198" i="4"/>
  <c r="Q198" i="4" s="1"/>
  <c r="R198" i="4" s="1"/>
  <c r="I195" i="16" s="1"/>
  <c r="U198" i="4"/>
  <c r="V198" i="4" s="1"/>
  <c r="W198" i="4" s="1"/>
  <c r="K195" i="16" s="1"/>
  <c r="Z198" i="4"/>
  <c r="AA198" i="4" s="1"/>
  <c r="AB198" i="4" s="1"/>
  <c r="M195" i="16" s="1"/>
  <c r="AE198" i="4"/>
  <c r="AF198" i="4" s="1"/>
  <c r="AG198" i="4" s="1"/>
  <c r="O195" i="16" s="1"/>
  <c r="AJ198" i="4"/>
  <c r="AK198" i="4" s="1"/>
  <c r="AL198" i="4" s="1"/>
  <c r="Q195" i="16" s="1"/>
  <c r="AO198" i="4"/>
  <c r="AP198" i="4"/>
  <c r="AQ198" i="4" s="1"/>
  <c r="S195" i="16" s="1"/>
  <c r="AT198" i="4"/>
  <c r="F199" i="4"/>
  <c r="G199" i="4" s="1"/>
  <c r="H199" i="4" s="1"/>
  <c r="K199" i="4"/>
  <c r="L199" i="4" s="1"/>
  <c r="M199" i="4" s="1"/>
  <c r="G196" i="16" s="1"/>
  <c r="P199" i="4"/>
  <c r="Q199" i="4" s="1"/>
  <c r="R199" i="4" s="1"/>
  <c r="I196" i="16" s="1"/>
  <c r="U199" i="4"/>
  <c r="V199" i="4" s="1"/>
  <c r="W199" i="4" s="1"/>
  <c r="K196" i="16" s="1"/>
  <c r="Z199" i="4"/>
  <c r="AA199" i="4" s="1"/>
  <c r="AB199" i="4" s="1"/>
  <c r="M196" i="16" s="1"/>
  <c r="AE199" i="4"/>
  <c r="AF199" i="4" s="1"/>
  <c r="AG199" i="4" s="1"/>
  <c r="O196" i="16" s="1"/>
  <c r="AJ199" i="4"/>
  <c r="AK199" i="4" s="1"/>
  <c r="AL199" i="4" s="1"/>
  <c r="Q196" i="16" s="1"/>
  <c r="AO199" i="4"/>
  <c r="AP199" i="4"/>
  <c r="AQ199" i="4" s="1"/>
  <c r="S196" i="16" s="1"/>
  <c r="AT199" i="4"/>
  <c r="F200" i="4"/>
  <c r="G200" i="4" s="1"/>
  <c r="H200" i="4" s="1"/>
  <c r="K200" i="4"/>
  <c r="L200" i="4" s="1"/>
  <c r="M200" i="4" s="1"/>
  <c r="G197" i="16" s="1"/>
  <c r="P200" i="4"/>
  <c r="Q200" i="4" s="1"/>
  <c r="R200" i="4" s="1"/>
  <c r="I197" i="16" s="1"/>
  <c r="U200" i="4"/>
  <c r="V200" i="4" s="1"/>
  <c r="W200" i="4" s="1"/>
  <c r="K197" i="16" s="1"/>
  <c r="Z200" i="4"/>
  <c r="AA200" i="4" s="1"/>
  <c r="AB200" i="4" s="1"/>
  <c r="M197" i="16" s="1"/>
  <c r="AE200" i="4"/>
  <c r="AF200" i="4" s="1"/>
  <c r="AG200" i="4" s="1"/>
  <c r="O197" i="16" s="1"/>
  <c r="AJ200" i="4"/>
  <c r="AK200" i="4" s="1"/>
  <c r="AL200" i="4" s="1"/>
  <c r="Q197" i="16" s="1"/>
  <c r="AO200" i="4"/>
  <c r="AP200" i="4"/>
  <c r="AQ200" i="4" s="1"/>
  <c r="S197" i="16" s="1"/>
  <c r="AT200" i="4"/>
  <c r="AV200" i="4"/>
  <c r="A201" i="4"/>
  <c r="A202" i="4" s="1"/>
  <c r="A203" i="4" s="1"/>
  <c r="B201" i="4"/>
  <c r="B198" i="16" s="1"/>
  <c r="F201" i="4"/>
  <c r="G201" i="4" s="1"/>
  <c r="H201" i="4" s="1"/>
  <c r="E198" i="16" s="1"/>
  <c r="K201" i="4"/>
  <c r="L201" i="4" s="1"/>
  <c r="M201" i="4" s="1"/>
  <c r="G198" i="16" s="1"/>
  <c r="P201" i="4"/>
  <c r="Q201" i="4" s="1"/>
  <c r="R201" i="4" s="1"/>
  <c r="I198" i="16" s="1"/>
  <c r="U201" i="4"/>
  <c r="V201" i="4" s="1"/>
  <c r="W201" i="4" s="1"/>
  <c r="K198" i="16" s="1"/>
  <c r="Z201" i="4"/>
  <c r="AA201" i="4" s="1"/>
  <c r="AB201" i="4" s="1"/>
  <c r="M198" i="16" s="1"/>
  <c r="AE201" i="4"/>
  <c r="AF201" i="4" s="1"/>
  <c r="AG201" i="4" s="1"/>
  <c r="O198" i="16" s="1"/>
  <c r="AJ201" i="4"/>
  <c r="AK201" i="4" s="1"/>
  <c r="AL201" i="4" s="1"/>
  <c r="Q198" i="16" s="1"/>
  <c r="AO201" i="4"/>
  <c r="AP201" i="4"/>
  <c r="AQ201" i="4" s="1"/>
  <c r="S198" i="16" s="1"/>
  <c r="AT201" i="4"/>
  <c r="B202" i="4"/>
  <c r="B199" i="16" s="1"/>
  <c r="F202" i="4"/>
  <c r="G202" i="4" s="1"/>
  <c r="H202" i="4" s="1"/>
  <c r="K202" i="4"/>
  <c r="L202" i="4" s="1"/>
  <c r="M202" i="4" s="1"/>
  <c r="G199" i="16" s="1"/>
  <c r="P202" i="4"/>
  <c r="Q202" i="4" s="1"/>
  <c r="R202" i="4" s="1"/>
  <c r="I199" i="16" s="1"/>
  <c r="U202" i="4"/>
  <c r="V202" i="4" s="1"/>
  <c r="W202" i="4" s="1"/>
  <c r="K199" i="16" s="1"/>
  <c r="Z202" i="4"/>
  <c r="AA202" i="4" s="1"/>
  <c r="AB202" i="4" s="1"/>
  <c r="M199" i="16" s="1"/>
  <c r="AE202" i="4"/>
  <c r="AF202" i="4" s="1"/>
  <c r="AG202" i="4" s="1"/>
  <c r="O199" i="16" s="1"/>
  <c r="AJ202" i="4"/>
  <c r="AK202" i="4" s="1"/>
  <c r="AL202" i="4" s="1"/>
  <c r="Q199" i="16" s="1"/>
  <c r="AO202" i="4"/>
  <c r="AP202" i="4" s="1"/>
  <c r="AQ202" i="4" s="1"/>
  <c r="S199" i="16" s="1"/>
  <c r="AT202" i="4"/>
  <c r="F203" i="4"/>
  <c r="G203" i="4" s="1"/>
  <c r="H203" i="4" s="1"/>
  <c r="K203" i="4"/>
  <c r="L203" i="4" s="1"/>
  <c r="M203" i="4" s="1"/>
  <c r="G200" i="16" s="1"/>
  <c r="P203" i="4"/>
  <c r="Q203" i="4" s="1"/>
  <c r="R203" i="4" s="1"/>
  <c r="I200" i="16" s="1"/>
  <c r="U203" i="4"/>
  <c r="V203" i="4" s="1"/>
  <c r="W203" i="4" s="1"/>
  <c r="K200" i="16" s="1"/>
  <c r="Z203" i="4"/>
  <c r="AA203" i="4" s="1"/>
  <c r="AB203" i="4" s="1"/>
  <c r="M200" i="16" s="1"/>
  <c r="AE203" i="4"/>
  <c r="AF203" i="4" s="1"/>
  <c r="AG203" i="4" s="1"/>
  <c r="O200" i="16" s="1"/>
  <c r="AJ203" i="4"/>
  <c r="AK203" i="4" s="1"/>
  <c r="AL203" i="4" s="1"/>
  <c r="Q200" i="16" s="1"/>
  <c r="AO203" i="4"/>
  <c r="AP203" i="4"/>
  <c r="AQ203" i="4" s="1"/>
  <c r="S200" i="16" s="1"/>
  <c r="AT203" i="4"/>
  <c r="F204" i="4"/>
  <c r="G204" i="4" s="1"/>
  <c r="H204" i="4" s="1"/>
  <c r="K204" i="4"/>
  <c r="L204" i="4" s="1"/>
  <c r="M204" i="4" s="1"/>
  <c r="G201" i="16" s="1"/>
  <c r="P204" i="4"/>
  <c r="Q204" i="4" s="1"/>
  <c r="R204" i="4" s="1"/>
  <c r="I201" i="16" s="1"/>
  <c r="U204" i="4"/>
  <c r="V204" i="4" s="1"/>
  <c r="W204" i="4" s="1"/>
  <c r="K201" i="16" s="1"/>
  <c r="Z204" i="4"/>
  <c r="AA204" i="4" s="1"/>
  <c r="AB204" i="4" s="1"/>
  <c r="M201" i="16" s="1"/>
  <c r="AE204" i="4"/>
  <c r="AF204" i="4" s="1"/>
  <c r="AG204" i="4" s="1"/>
  <c r="O201" i="16" s="1"/>
  <c r="AJ204" i="4"/>
  <c r="AK204" i="4" s="1"/>
  <c r="AL204" i="4" s="1"/>
  <c r="Q201" i="16" s="1"/>
  <c r="AO204" i="4"/>
  <c r="AP204" i="4" s="1"/>
  <c r="AQ204" i="4" s="1"/>
  <c r="S201" i="16" s="1"/>
  <c r="AT204" i="4"/>
  <c r="AV204" i="4"/>
  <c r="A205" i="4"/>
  <c r="B205" i="4"/>
  <c r="F205" i="4"/>
  <c r="G205" i="4" s="1"/>
  <c r="H205" i="4" s="1"/>
  <c r="K205" i="4"/>
  <c r="L205" i="4" s="1"/>
  <c r="M205" i="4" s="1"/>
  <c r="G202" i="16" s="1"/>
  <c r="P205" i="4"/>
  <c r="Q205" i="4" s="1"/>
  <c r="R205" i="4" s="1"/>
  <c r="I202" i="16" s="1"/>
  <c r="U205" i="4"/>
  <c r="V205" i="4" s="1"/>
  <c r="W205" i="4" s="1"/>
  <c r="K202" i="16" s="1"/>
  <c r="Z205" i="4"/>
  <c r="AA205" i="4" s="1"/>
  <c r="AB205" i="4" s="1"/>
  <c r="M202" i="16" s="1"/>
  <c r="AE205" i="4"/>
  <c r="AF205" i="4" s="1"/>
  <c r="AG205" i="4" s="1"/>
  <c r="O202" i="16" s="1"/>
  <c r="AJ205" i="4"/>
  <c r="AK205" i="4" s="1"/>
  <c r="AL205" i="4" s="1"/>
  <c r="Q202" i="16" s="1"/>
  <c r="AO205" i="4"/>
  <c r="AP205" i="4" s="1"/>
  <c r="AQ205" i="4" s="1"/>
  <c r="S202" i="16" s="1"/>
  <c r="AT205" i="4"/>
  <c r="A206" i="4"/>
  <c r="A207" i="4" s="1"/>
  <c r="F206" i="4"/>
  <c r="G206" i="4" s="1"/>
  <c r="H206" i="4" s="1"/>
  <c r="K206" i="4"/>
  <c r="L206" i="4" s="1"/>
  <c r="M206" i="4" s="1"/>
  <c r="G203" i="16" s="1"/>
  <c r="P206" i="4"/>
  <c r="Q206" i="4" s="1"/>
  <c r="R206" i="4" s="1"/>
  <c r="I203" i="16" s="1"/>
  <c r="U206" i="4"/>
  <c r="V206" i="4" s="1"/>
  <c r="W206" i="4" s="1"/>
  <c r="K203" i="16" s="1"/>
  <c r="Z206" i="4"/>
  <c r="AA206" i="4" s="1"/>
  <c r="AB206" i="4" s="1"/>
  <c r="M203" i="16" s="1"/>
  <c r="AE206" i="4"/>
  <c r="AF206" i="4" s="1"/>
  <c r="AG206" i="4" s="1"/>
  <c r="O203" i="16" s="1"/>
  <c r="AJ206" i="4"/>
  <c r="AK206" i="4" s="1"/>
  <c r="AL206" i="4" s="1"/>
  <c r="Q203" i="16" s="1"/>
  <c r="AO206" i="4"/>
  <c r="AP206" i="4"/>
  <c r="AQ206" i="4" s="1"/>
  <c r="S203" i="16" s="1"/>
  <c r="AT206" i="4"/>
  <c r="F207" i="4"/>
  <c r="G207" i="4" s="1"/>
  <c r="H207" i="4" s="1"/>
  <c r="K207" i="4"/>
  <c r="L207" i="4" s="1"/>
  <c r="M207" i="4" s="1"/>
  <c r="G204" i="16" s="1"/>
  <c r="P207" i="4"/>
  <c r="Q207" i="4" s="1"/>
  <c r="R207" i="4" s="1"/>
  <c r="I204" i="16" s="1"/>
  <c r="U207" i="4"/>
  <c r="V207" i="4" s="1"/>
  <c r="W207" i="4" s="1"/>
  <c r="K204" i="16" s="1"/>
  <c r="Z207" i="4"/>
  <c r="AA207" i="4" s="1"/>
  <c r="AB207" i="4" s="1"/>
  <c r="M204" i="16" s="1"/>
  <c r="AE207" i="4"/>
  <c r="AF207" i="4" s="1"/>
  <c r="AG207" i="4" s="1"/>
  <c r="O204" i="16" s="1"/>
  <c r="AJ207" i="4"/>
  <c r="AK207" i="4" s="1"/>
  <c r="AL207" i="4" s="1"/>
  <c r="Q204" i="16" s="1"/>
  <c r="AO207" i="4"/>
  <c r="AP207" i="4" s="1"/>
  <c r="AQ207" i="4" s="1"/>
  <c r="S204" i="16" s="1"/>
  <c r="AT207" i="4"/>
  <c r="F208" i="4"/>
  <c r="G208" i="4" s="1"/>
  <c r="H208" i="4" s="1"/>
  <c r="E205" i="16" s="1"/>
  <c r="K208" i="4"/>
  <c r="L208" i="4" s="1"/>
  <c r="M208" i="4" s="1"/>
  <c r="G205" i="16" s="1"/>
  <c r="P208" i="4"/>
  <c r="Q208" i="4" s="1"/>
  <c r="R208" i="4" s="1"/>
  <c r="I205" i="16" s="1"/>
  <c r="U208" i="4"/>
  <c r="V208" i="4" s="1"/>
  <c r="W208" i="4" s="1"/>
  <c r="K205" i="16" s="1"/>
  <c r="Z208" i="4"/>
  <c r="AA208" i="4" s="1"/>
  <c r="AB208" i="4" s="1"/>
  <c r="M205" i="16" s="1"/>
  <c r="AE208" i="4"/>
  <c r="AF208" i="4" s="1"/>
  <c r="AG208" i="4" s="1"/>
  <c r="O205" i="16" s="1"/>
  <c r="AJ208" i="4"/>
  <c r="AK208" i="4" s="1"/>
  <c r="AL208" i="4" s="1"/>
  <c r="Q205" i="16" s="1"/>
  <c r="AO208" i="4"/>
  <c r="AP208" i="4"/>
  <c r="AQ208" i="4" s="1"/>
  <c r="S205" i="16" s="1"/>
  <c r="AT208" i="4"/>
  <c r="AV208" i="4"/>
  <c r="A209" i="4"/>
  <c r="A210" i="4" s="1"/>
  <c r="B209" i="4"/>
  <c r="B206" i="16" s="1"/>
  <c r="F209" i="4"/>
  <c r="G209" i="4" s="1"/>
  <c r="H209" i="4" s="1"/>
  <c r="K209" i="4"/>
  <c r="L209" i="4" s="1"/>
  <c r="M209" i="4" s="1"/>
  <c r="G206" i="16" s="1"/>
  <c r="P209" i="4"/>
  <c r="Q209" i="4" s="1"/>
  <c r="R209" i="4" s="1"/>
  <c r="I206" i="16" s="1"/>
  <c r="U209" i="4"/>
  <c r="V209" i="4" s="1"/>
  <c r="W209" i="4" s="1"/>
  <c r="K206" i="16" s="1"/>
  <c r="Z209" i="4"/>
  <c r="AA209" i="4" s="1"/>
  <c r="AB209" i="4" s="1"/>
  <c r="M206" i="16" s="1"/>
  <c r="AE209" i="4"/>
  <c r="AF209" i="4" s="1"/>
  <c r="AG209" i="4" s="1"/>
  <c r="O206" i="16" s="1"/>
  <c r="AJ209" i="4"/>
  <c r="AK209" i="4" s="1"/>
  <c r="AL209" i="4" s="1"/>
  <c r="Q206" i="16" s="1"/>
  <c r="AO209" i="4"/>
  <c r="AP209" i="4"/>
  <c r="AQ209" i="4" s="1"/>
  <c r="S206" i="16" s="1"/>
  <c r="AT209" i="4"/>
  <c r="B210" i="4"/>
  <c r="F210" i="4"/>
  <c r="G210" i="4" s="1"/>
  <c r="H210" i="4" s="1"/>
  <c r="K210" i="4"/>
  <c r="L210" i="4" s="1"/>
  <c r="M210" i="4" s="1"/>
  <c r="G207" i="16" s="1"/>
  <c r="P210" i="4"/>
  <c r="Q210" i="4" s="1"/>
  <c r="R210" i="4" s="1"/>
  <c r="I207" i="16" s="1"/>
  <c r="U210" i="4"/>
  <c r="V210" i="4" s="1"/>
  <c r="W210" i="4" s="1"/>
  <c r="K207" i="16" s="1"/>
  <c r="Z210" i="4"/>
  <c r="AA210" i="4" s="1"/>
  <c r="AB210" i="4" s="1"/>
  <c r="M207" i="16" s="1"/>
  <c r="AE210" i="4"/>
  <c r="AF210" i="4" s="1"/>
  <c r="AG210" i="4" s="1"/>
  <c r="O207" i="16" s="1"/>
  <c r="AJ210" i="4"/>
  <c r="AK210" i="4" s="1"/>
  <c r="AL210" i="4" s="1"/>
  <c r="Q207" i="16" s="1"/>
  <c r="AO210" i="4"/>
  <c r="AP210" i="4" s="1"/>
  <c r="AQ210" i="4" s="1"/>
  <c r="S207" i="16" s="1"/>
  <c r="AT210" i="4"/>
  <c r="A211" i="4"/>
  <c r="F211" i="4"/>
  <c r="G211" i="4" s="1"/>
  <c r="H211" i="4" s="1"/>
  <c r="K211" i="4"/>
  <c r="L211" i="4" s="1"/>
  <c r="M211" i="4" s="1"/>
  <c r="G208" i="16" s="1"/>
  <c r="P211" i="4"/>
  <c r="Q211" i="4" s="1"/>
  <c r="R211" i="4" s="1"/>
  <c r="I208" i="16" s="1"/>
  <c r="U211" i="4"/>
  <c r="V211" i="4" s="1"/>
  <c r="W211" i="4" s="1"/>
  <c r="K208" i="16" s="1"/>
  <c r="Z211" i="4"/>
  <c r="AA211" i="4" s="1"/>
  <c r="AB211" i="4" s="1"/>
  <c r="M208" i="16" s="1"/>
  <c r="AE211" i="4"/>
  <c r="AF211" i="4" s="1"/>
  <c r="AG211" i="4" s="1"/>
  <c r="O208" i="16" s="1"/>
  <c r="AJ211" i="4"/>
  <c r="AK211" i="4" s="1"/>
  <c r="AL211" i="4" s="1"/>
  <c r="Q208" i="16" s="1"/>
  <c r="AO211" i="4"/>
  <c r="AP211" i="4" s="1"/>
  <c r="AQ211" i="4" s="1"/>
  <c r="S208" i="16" s="1"/>
  <c r="AT211" i="4"/>
  <c r="F212" i="4"/>
  <c r="G212" i="4" s="1"/>
  <c r="H212" i="4" s="1"/>
  <c r="K212" i="4"/>
  <c r="L212" i="4" s="1"/>
  <c r="M212" i="4" s="1"/>
  <c r="G209" i="16" s="1"/>
  <c r="P212" i="4"/>
  <c r="Q212" i="4" s="1"/>
  <c r="R212" i="4" s="1"/>
  <c r="I209" i="16" s="1"/>
  <c r="U212" i="4"/>
  <c r="V212" i="4" s="1"/>
  <c r="W212" i="4" s="1"/>
  <c r="K209" i="16" s="1"/>
  <c r="Z212" i="4"/>
  <c r="AA212" i="4" s="1"/>
  <c r="AB212" i="4" s="1"/>
  <c r="M209" i="16" s="1"/>
  <c r="AE212" i="4"/>
  <c r="AF212" i="4" s="1"/>
  <c r="AG212" i="4" s="1"/>
  <c r="O209" i="16" s="1"/>
  <c r="AJ212" i="4"/>
  <c r="AK212" i="4" s="1"/>
  <c r="AL212" i="4" s="1"/>
  <c r="Q209" i="16" s="1"/>
  <c r="AO212" i="4"/>
  <c r="AP212" i="4"/>
  <c r="AQ212" i="4" s="1"/>
  <c r="S209" i="16" s="1"/>
  <c r="AT212" i="4"/>
  <c r="AV212" i="4"/>
  <c r="A213" i="4"/>
  <c r="A214" i="4" s="1"/>
  <c r="B213" i="4"/>
  <c r="F213" i="4"/>
  <c r="G213" i="4" s="1"/>
  <c r="H213" i="4" s="1"/>
  <c r="K213" i="4"/>
  <c r="L213" i="4" s="1"/>
  <c r="M213" i="4" s="1"/>
  <c r="G210" i="16" s="1"/>
  <c r="P213" i="4"/>
  <c r="Q213" i="4" s="1"/>
  <c r="R213" i="4" s="1"/>
  <c r="I210" i="16" s="1"/>
  <c r="U213" i="4"/>
  <c r="V213" i="4" s="1"/>
  <c r="W213" i="4" s="1"/>
  <c r="K210" i="16" s="1"/>
  <c r="Z213" i="4"/>
  <c r="AA213" i="4" s="1"/>
  <c r="AB213" i="4" s="1"/>
  <c r="M210" i="16" s="1"/>
  <c r="AE213" i="4"/>
  <c r="AF213" i="4" s="1"/>
  <c r="AG213" i="4" s="1"/>
  <c r="O210" i="16" s="1"/>
  <c r="AJ213" i="4"/>
  <c r="AK213" i="4" s="1"/>
  <c r="AL213" i="4" s="1"/>
  <c r="Q210" i="16" s="1"/>
  <c r="AO213" i="4"/>
  <c r="AP213" i="4" s="1"/>
  <c r="AQ213" i="4"/>
  <c r="S210" i="16" s="1"/>
  <c r="AT213" i="4"/>
  <c r="F214" i="4"/>
  <c r="G214" i="4" s="1"/>
  <c r="H214" i="4" s="1"/>
  <c r="K214" i="4"/>
  <c r="L214" i="4" s="1"/>
  <c r="M214" i="4" s="1"/>
  <c r="G211" i="16" s="1"/>
  <c r="P214" i="4"/>
  <c r="Q214" i="4" s="1"/>
  <c r="R214" i="4" s="1"/>
  <c r="I211" i="16" s="1"/>
  <c r="U214" i="4"/>
  <c r="V214" i="4" s="1"/>
  <c r="W214" i="4" s="1"/>
  <c r="K211" i="16" s="1"/>
  <c r="Z214" i="4"/>
  <c r="AA214" i="4" s="1"/>
  <c r="AB214" i="4" s="1"/>
  <c r="M211" i="16" s="1"/>
  <c r="AE214" i="4"/>
  <c r="AF214" i="4" s="1"/>
  <c r="AG214" i="4" s="1"/>
  <c r="O211" i="16" s="1"/>
  <c r="AJ214" i="4"/>
  <c r="AK214" i="4" s="1"/>
  <c r="AL214" i="4" s="1"/>
  <c r="Q211" i="16" s="1"/>
  <c r="AO214" i="4"/>
  <c r="AP214" i="4" s="1"/>
  <c r="AQ214" i="4" s="1"/>
  <c r="S211" i="16" s="1"/>
  <c r="AT214" i="4"/>
  <c r="A215" i="4"/>
  <c r="F215" i="4"/>
  <c r="G215" i="4" s="1"/>
  <c r="H215" i="4" s="1"/>
  <c r="K215" i="4"/>
  <c r="L215" i="4" s="1"/>
  <c r="M215" i="4" s="1"/>
  <c r="G212" i="16" s="1"/>
  <c r="P215" i="4"/>
  <c r="Q215" i="4" s="1"/>
  <c r="R215" i="4" s="1"/>
  <c r="I212" i="16" s="1"/>
  <c r="U215" i="4"/>
  <c r="V215" i="4" s="1"/>
  <c r="W215" i="4" s="1"/>
  <c r="K212" i="16" s="1"/>
  <c r="Z215" i="4"/>
  <c r="AA215" i="4" s="1"/>
  <c r="AB215" i="4" s="1"/>
  <c r="M212" i="16" s="1"/>
  <c r="AE215" i="4"/>
  <c r="AF215" i="4" s="1"/>
  <c r="AG215" i="4" s="1"/>
  <c r="O212" i="16" s="1"/>
  <c r="AJ215" i="4"/>
  <c r="AK215" i="4" s="1"/>
  <c r="AL215" i="4" s="1"/>
  <c r="Q212" i="16" s="1"/>
  <c r="AO215" i="4"/>
  <c r="AP215" i="4" s="1"/>
  <c r="AQ215" i="4" s="1"/>
  <c r="S212" i="16" s="1"/>
  <c r="AT215" i="4"/>
  <c r="F216" i="4"/>
  <c r="G216" i="4" s="1"/>
  <c r="H216" i="4" s="1"/>
  <c r="E213" i="16" s="1"/>
  <c r="K216" i="4"/>
  <c r="L216" i="4" s="1"/>
  <c r="M216" i="4" s="1"/>
  <c r="G213" i="16" s="1"/>
  <c r="P216" i="4"/>
  <c r="Q216" i="4" s="1"/>
  <c r="R216" i="4" s="1"/>
  <c r="I213" i="16" s="1"/>
  <c r="U216" i="4"/>
  <c r="V216" i="4" s="1"/>
  <c r="W216" i="4" s="1"/>
  <c r="K213" i="16" s="1"/>
  <c r="Z216" i="4"/>
  <c r="AA216" i="4" s="1"/>
  <c r="AB216" i="4" s="1"/>
  <c r="M213" i="16" s="1"/>
  <c r="AE216" i="4"/>
  <c r="AF216" i="4" s="1"/>
  <c r="AG216" i="4" s="1"/>
  <c r="O213" i="16" s="1"/>
  <c r="AJ216" i="4"/>
  <c r="AK216" i="4" s="1"/>
  <c r="AL216" i="4" s="1"/>
  <c r="Q213" i="16" s="1"/>
  <c r="AO216" i="4"/>
  <c r="AP216" i="4" s="1"/>
  <c r="AQ216" i="4" s="1"/>
  <c r="S213" i="16" s="1"/>
  <c r="AT216" i="4"/>
  <c r="AV216" i="4"/>
  <c r="A217" i="4"/>
  <c r="A218" i="4" s="1"/>
  <c r="A219" i="4" s="1"/>
  <c r="B217" i="4"/>
  <c r="B214" i="16" s="1"/>
  <c r="F217" i="4"/>
  <c r="G217" i="4" s="1"/>
  <c r="H217" i="4" s="1"/>
  <c r="K217" i="4"/>
  <c r="L217" i="4" s="1"/>
  <c r="M217" i="4" s="1"/>
  <c r="G214" i="16" s="1"/>
  <c r="P217" i="4"/>
  <c r="Q217" i="4" s="1"/>
  <c r="R217" i="4" s="1"/>
  <c r="I214" i="16" s="1"/>
  <c r="U217" i="4"/>
  <c r="V217" i="4" s="1"/>
  <c r="W217" i="4" s="1"/>
  <c r="K214" i="16" s="1"/>
  <c r="Z217" i="4"/>
  <c r="AA217" i="4" s="1"/>
  <c r="AB217" i="4" s="1"/>
  <c r="M214" i="16" s="1"/>
  <c r="AE217" i="4"/>
  <c r="AF217" i="4" s="1"/>
  <c r="AG217" i="4" s="1"/>
  <c r="O214" i="16" s="1"/>
  <c r="AJ217" i="4"/>
  <c r="AK217" i="4" s="1"/>
  <c r="AL217" i="4" s="1"/>
  <c r="Q214" i="16" s="1"/>
  <c r="AO217" i="4"/>
  <c r="AP217" i="4" s="1"/>
  <c r="AQ217" i="4" s="1"/>
  <c r="S214" i="16" s="1"/>
  <c r="AT217" i="4"/>
  <c r="B218" i="4"/>
  <c r="B215" i="16" s="1"/>
  <c r="F218" i="4"/>
  <c r="G218" i="4" s="1"/>
  <c r="H218" i="4" s="1"/>
  <c r="K218" i="4"/>
  <c r="L218" i="4" s="1"/>
  <c r="M218" i="4" s="1"/>
  <c r="G215" i="16" s="1"/>
  <c r="P218" i="4"/>
  <c r="Q218" i="4" s="1"/>
  <c r="R218" i="4" s="1"/>
  <c r="I215" i="16" s="1"/>
  <c r="U218" i="4"/>
  <c r="V218" i="4" s="1"/>
  <c r="W218" i="4" s="1"/>
  <c r="K215" i="16" s="1"/>
  <c r="Z218" i="4"/>
  <c r="AA218" i="4" s="1"/>
  <c r="AB218" i="4" s="1"/>
  <c r="M215" i="16" s="1"/>
  <c r="AE218" i="4"/>
  <c r="AF218" i="4" s="1"/>
  <c r="AG218" i="4" s="1"/>
  <c r="O215" i="16" s="1"/>
  <c r="AJ218" i="4"/>
  <c r="AK218" i="4" s="1"/>
  <c r="AL218" i="4" s="1"/>
  <c r="Q215" i="16" s="1"/>
  <c r="AO218" i="4"/>
  <c r="AP218" i="4" s="1"/>
  <c r="AQ218" i="4"/>
  <c r="S215" i="16" s="1"/>
  <c r="AT218" i="4"/>
  <c r="F219" i="4"/>
  <c r="G219" i="4" s="1"/>
  <c r="H219" i="4" s="1"/>
  <c r="K219" i="4"/>
  <c r="L219" i="4" s="1"/>
  <c r="M219" i="4" s="1"/>
  <c r="G216" i="16" s="1"/>
  <c r="P219" i="4"/>
  <c r="Q219" i="4" s="1"/>
  <c r="R219" i="4" s="1"/>
  <c r="I216" i="16" s="1"/>
  <c r="U219" i="4"/>
  <c r="V219" i="4" s="1"/>
  <c r="W219" i="4" s="1"/>
  <c r="K216" i="16" s="1"/>
  <c r="Z219" i="4"/>
  <c r="AA219" i="4" s="1"/>
  <c r="AB219" i="4" s="1"/>
  <c r="M216" i="16" s="1"/>
  <c r="AE219" i="4"/>
  <c r="AF219" i="4" s="1"/>
  <c r="AG219" i="4" s="1"/>
  <c r="O216" i="16" s="1"/>
  <c r="AJ219" i="4"/>
  <c r="AK219" i="4" s="1"/>
  <c r="AL219" i="4" s="1"/>
  <c r="Q216" i="16" s="1"/>
  <c r="AO219" i="4"/>
  <c r="AP219" i="4" s="1"/>
  <c r="AQ219" i="4" s="1"/>
  <c r="S216" i="16" s="1"/>
  <c r="AT219" i="4"/>
  <c r="F220" i="4"/>
  <c r="G220" i="4" s="1"/>
  <c r="H220" i="4" s="1"/>
  <c r="K220" i="4"/>
  <c r="L220" i="4" s="1"/>
  <c r="M220" i="4" s="1"/>
  <c r="G217" i="16" s="1"/>
  <c r="P220" i="4"/>
  <c r="Q220" i="4" s="1"/>
  <c r="R220" i="4" s="1"/>
  <c r="I217" i="16" s="1"/>
  <c r="U220" i="4"/>
  <c r="V220" i="4" s="1"/>
  <c r="W220" i="4" s="1"/>
  <c r="K217" i="16" s="1"/>
  <c r="Z220" i="4"/>
  <c r="AA220" i="4" s="1"/>
  <c r="AB220" i="4" s="1"/>
  <c r="M217" i="16" s="1"/>
  <c r="AE220" i="4"/>
  <c r="AF220" i="4" s="1"/>
  <c r="AG220" i="4" s="1"/>
  <c r="O217" i="16" s="1"/>
  <c r="AJ220" i="4"/>
  <c r="AK220" i="4" s="1"/>
  <c r="AL220" i="4" s="1"/>
  <c r="Q217" i="16" s="1"/>
  <c r="AO220" i="4"/>
  <c r="AP220" i="4" s="1"/>
  <c r="AQ220" i="4" s="1"/>
  <c r="S217" i="16" s="1"/>
  <c r="AT220" i="4"/>
  <c r="AV220" i="4"/>
  <c r="A221" i="4"/>
  <c r="B221" i="4"/>
  <c r="B218" i="16" s="1"/>
  <c r="F221" i="4"/>
  <c r="G221" i="4" s="1"/>
  <c r="H221" i="4" s="1"/>
  <c r="K221" i="4"/>
  <c r="L221" i="4" s="1"/>
  <c r="M221" i="4" s="1"/>
  <c r="G218" i="16" s="1"/>
  <c r="P221" i="4"/>
  <c r="Q221" i="4" s="1"/>
  <c r="R221" i="4" s="1"/>
  <c r="I218" i="16" s="1"/>
  <c r="U221" i="4"/>
  <c r="V221" i="4" s="1"/>
  <c r="W221" i="4" s="1"/>
  <c r="K218" i="16" s="1"/>
  <c r="Z221" i="4"/>
  <c r="AA221" i="4" s="1"/>
  <c r="AB221" i="4" s="1"/>
  <c r="M218" i="16" s="1"/>
  <c r="AE221" i="4"/>
  <c r="AF221" i="4" s="1"/>
  <c r="AG221" i="4" s="1"/>
  <c r="O218" i="16" s="1"/>
  <c r="AJ221" i="4"/>
  <c r="AK221" i="4" s="1"/>
  <c r="AL221" i="4" s="1"/>
  <c r="Q218" i="16" s="1"/>
  <c r="AO221" i="4"/>
  <c r="AP221" i="4" s="1"/>
  <c r="AQ221" i="4" s="1"/>
  <c r="S218" i="16" s="1"/>
  <c r="AT221" i="4"/>
  <c r="A222" i="4"/>
  <c r="B222" i="4"/>
  <c r="F222" i="4"/>
  <c r="G222" i="4" s="1"/>
  <c r="H222" i="4" s="1"/>
  <c r="K222" i="4"/>
  <c r="L222" i="4" s="1"/>
  <c r="M222" i="4" s="1"/>
  <c r="G219" i="16" s="1"/>
  <c r="P222" i="4"/>
  <c r="Q222" i="4" s="1"/>
  <c r="R222" i="4" s="1"/>
  <c r="I219" i="16" s="1"/>
  <c r="U222" i="4"/>
  <c r="V222" i="4" s="1"/>
  <c r="W222" i="4" s="1"/>
  <c r="K219" i="16" s="1"/>
  <c r="Z222" i="4"/>
  <c r="AA222" i="4" s="1"/>
  <c r="AB222" i="4" s="1"/>
  <c r="M219" i="16" s="1"/>
  <c r="AE222" i="4"/>
  <c r="AF222" i="4" s="1"/>
  <c r="AG222" i="4" s="1"/>
  <c r="O219" i="16" s="1"/>
  <c r="AJ222" i="4"/>
  <c r="AK222" i="4" s="1"/>
  <c r="AL222" i="4" s="1"/>
  <c r="Q219" i="16" s="1"/>
  <c r="AO222" i="4"/>
  <c r="AP222" i="4" s="1"/>
  <c r="AQ222" i="4" s="1"/>
  <c r="S219" i="16" s="1"/>
  <c r="AT222" i="4"/>
  <c r="A223" i="4"/>
  <c r="F223" i="4"/>
  <c r="G223" i="4" s="1"/>
  <c r="H223" i="4" s="1"/>
  <c r="K223" i="4"/>
  <c r="L223" i="4" s="1"/>
  <c r="M223" i="4" s="1"/>
  <c r="G220" i="16" s="1"/>
  <c r="P223" i="4"/>
  <c r="Q223" i="4" s="1"/>
  <c r="R223" i="4" s="1"/>
  <c r="I220" i="16" s="1"/>
  <c r="U223" i="4"/>
  <c r="V223" i="4" s="1"/>
  <c r="W223" i="4" s="1"/>
  <c r="K220" i="16" s="1"/>
  <c r="Z223" i="4"/>
  <c r="AA223" i="4" s="1"/>
  <c r="AB223" i="4" s="1"/>
  <c r="M220" i="16" s="1"/>
  <c r="AE223" i="4"/>
  <c r="AF223" i="4" s="1"/>
  <c r="AG223" i="4" s="1"/>
  <c r="O220" i="16" s="1"/>
  <c r="AJ223" i="4"/>
  <c r="AK223" i="4" s="1"/>
  <c r="AL223" i="4" s="1"/>
  <c r="Q220" i="16" s="1"/>
  <c r="AO223" i="4"/>
  <c r="AP223" i="4" s="1"/>
  <c r="AQ223" i="4" s="1"/>
  <c r="S220" i="16" s="1"/>
  <c r="AT223" i="4"/>
  <c r="F224" i="4"/>
  <c r="G224" i="4" s="1"/>
  <c r="H224" i="4" s="1"/>
  <c r="E221" i="16" s="1"/>
  <c r="K224" i="4"/>
  <c r="L224" i="4" s="1"/>
  <c r="M224" i="4" s="1"/>
  <c r="G221" i="16" s="1"/>
  <c r="P224" i="4"/>
  <c r="Q224" i="4" s="1"/>
  <c r="R224" i="4" s="1"/>
  <c r="I221" i="16" s="1"/>
  <c r="U224" i="4"/>
  <c r="V224" i="4" s="1"/>
  <c r="W224" i="4" s="1"/>
  <c r="K221" i="16" s="1"/>
  <c r="Z224" i="4"/>
  <c r="AA224" i="4" s="1"/>
  <c r="AB224" i="4" s="1"/>
  <c r="M221" i="16" s="1"/>
  <c r="AE224" i="4"/>
  <c r="AF224" i="4" s="1"/>
  <c r="AG224" i="4" s="1"/>
  <c r="O221" i="16" s="1"/>
  <c r="AJ224" i="4"/>
  <c r="AK224" i="4" s="1"/>
  <c r="AL224" i="4" s="1"/>
  <c r="Q221" i="16" s="1"/>
  <c r="AO224" i="4"/>
  <c r="AP224" i="4" s="1"/>
  <c r="AQ224" i="4" s="1"/>
  <c r="S221" i="16" s="1"/>
  <c r="AT224" i="4"/>
  <c r="AV224" i="4"/>
  <c r="A225" i="4"/>
  <c r="B225" i="4"/>
  <c r="B222" i="16" s="1"/>
  <c r="F225" i="4"/>
  <c r="G225" i="4" s="1"/>
  <c r="H225" i="4" s="1"/>
  <c r="K225" i="4"/>
  <c r="L225" i="4" s="1"/>
  <c r="M225" i="4" s="1"/>
  <c r="G222" i="16" s="1"/>
  <c r="P225" i="4"/>
  <c r="Q225" i="4" s="1"/>
  <c r="R225" i="4" s="1"/>
  <c r="I222" i="16" s="1"/>
  <c r="U225" i="4"/>
  <c r="V225" i="4" s="1"/>
  <c r="W225" i="4" s="1"/>
  <c r="K222" i="16" s="1"/>
  <c r="Z225" i="4"/>
  <c r="AA225" i="4" s="1"/>
  <c r="AB225" i="4" s="1"/>
  <c r="M222" i="16" s="1"/>
  <c r="AE225" i="4"/>
  <c r="AF225" i="4" s="1"/>
  <c r="AG225" i="4" s="1"/>
  <c r="O222" i="16" s="1"/>
  <c r="AJ225" i="4"/>
  <c r="AK225" i="4" s="1"/>
  <c r="AL225" i="4" s="1"/>
  <c r="Q222" i="16" s="1"/>
  <c r="AO225" i="4"/>
  <c r="AP225" i="4" s="1"/>
  <c r="AQ225" i="4" s="1"/>
  <c r="S222" i="16" s="1"/>
  <c r="AT225" i="4"/>
  <c r="A226" i="4"/>
  <c r="A227" i="4" s="1"/>
  <c r="B226" i="4"/>
  <c r="F226" i="4"/>
  <c r="G226" i="4" s="1"/>
  <c r="H226" i="4" s="1"/>
  <c r="K226" i="4"/>
  <c r="L226" i="4" s="1"/>
  <c r="M226" i="4" s="1"/>
  <c r="G223" i="16" s="1"/>
  <c r="P226" i="4"/>
  <c r="Q226" i="4" s="1"/>
  <c r="R226" i="4" s="1"/>
  <c r="I223" i="16" s="1"/>
  <c r="U226" i="4"/>
  <c r="V226" i="4" s="1"/>
  <c r="W226" i="4" s="1"/>
  <c r="K223" i="16" s="1"/>
  <c r="Z226" i="4"/>
  <c r="AA226" i="4" s="1"/>
  <c r="AB226" i="4" s="1"/>
  <c r="M223" i="16" s="1"/>
  <c r="AE226" i="4"/>
  <c r="AF226" i="4" s="1"/>
  <c r="AG226" i="4" s="1"/>
  <c r="O223" i="16" s="1"/>
  <c r="AJ226" i="4"/>
  <c r="AK226" i="4" s="1"/>
  <c r="AL226" i="4" s="1"/>
  <c r="Q223" i="16" s="1"/>
  <c r="AO226" i="4"/>
  <c r="AP226" i="4" s="1"/>
  <c r="AQ226" i="4" s="1"/>
  <c r="S223" i="16" s="1"/>
  <c r="AT226" i="4"/>
  <c r="F227" i="4"/>
  <c r="G227" i="4" s="1"/>
  <c r="H227" i="4" s="1"/>
  <c r="K227" i="4"/>
  <c r="L227" i="4" s="1"/>
  <c r="M227" i="4" s="1"/>
  <c r="G224" i="16" s="1"/>
  <c r="P227" i="4"/>
  <c r="Q227" i="4" s="1"/>
  <c r="R227" i="4" s="1"/>
  <c r="I224" i="16" s="1"/>
  <c r="U227" i="4"/>
  <c r="V227" i="4" s="1"/>
  <c r="W227" i="4" s="1"/>
  <c r="K224" i="16" s="1"/>
  <c r="Z227" i="4"/>
  <c r="AA227" i="4" s="1"/>
  <c r="AB227" i="4" s="1"/>
  <c r="M224" i="16" s="1"/>
  <c r="AE227" i="4"/>
  <c r="AF227" i="4" s="1"/>
  <c r="AG227" i="4" s="1"/>
  <c r="O224" i="16" s="1"/>
  <c r="AJ227" i="4"/>
  <c r="AK227" i="4" s="1"/>
  <c r="AL227" i="4" s="1"/>
  <c r="Q224" i="16" s="1"/>
  <c r="AO227" i="4"/>
  <c r="AP227" i="4" s="1"/>
  <c r="AQ227" i="4"/>
  <c r="S224" i="16" s="1"/>
  <c r="AT227" i="4"/>
  <c r="F228" i="4"/>
  <c r="G228" i="4" s="1"/>
  <c r="H228" i="4" s="1"/>
  <c r="K228" i="4"/>
  <c r="L228" i="4" s="1"/>
  <c r="M228" i="4" s="1"/>
  <c r="G225" i="16" s="1"/>
  <c r="P228" i="4"/>
  <c r="Q228" i="4" s="1"/>
  <c r="R228" i="4" s="1"/>
  <c r="I225" i="16" s="1"/>
  <c r="U228" i="4"/>
  <c r="V228" i="4" s="1"/>
  <c r="W228" i="4" s="1"/>
  <c r="K225" i="16" s="1"/>
  <c r="Z228" i="4"/>
  <c r="AA228" i="4" s="1"/>
  <c r="AB228" i="4" s="1"/>
  <c r="M225" i="16" s="1"/>
  <c r="AE228" i="4"/>
  <c r="AF228" i="4" s="1"/>
  <c r="AG228" i="4" s="1"/>
  <c r="O225" i="16" s="1"/>
  <c r="AJ228" i="4"/>
  <c r="AK228" i="4" s="1"/>
  <c r="AL228" i="4" s="1"/>
  <c r="Q225" i="16" s="1"/>
  <c r="AO228" i="4"/>
  <c r="AP228" i="4" s="1"/>
  <c r="AQ228" i="4" s="1"/>
  <c r="S225" i="16" s="1"/>
  <c r="AT228" i="4"/>
  <c r="AV228" i="4"/>
  <c r="A229" i="4"/>
  <c r="B229" i="4"/>
  <c r="B226" i="16" s="1"/>
  <c r="F229" i="4"/>
  <c r="G229" i="4" s="1"/>
  <c r="H229" i="4" s="1"/>
  <c r="K229" i="4"/>
  <c r="L229" i="4" s="1"/>
  <c r="M229" i="4" s="1"/>
  <c r="G226" i="16" s="1"/>
  <c r="P229" i="4"/>
  <c r="Q229" i="4" s="1"/>
  <c r="R229" i="4" s="1"/>
  <c r="I226" i="16" s="1"/>
  <c r="U229" i="4"/>
  <c r="V229" i="4" s="1"/>
  <c r="W229" i="4" s="1"/>
  <c r="K226" i="16" s="1"/>
  <c r="Z229" i="4"/>
  <c r="AA229" i="4" s="1"/>
  <c r="AB229" i="4" s="1"/>
  <c r="M226" i="16" s="1"/>
  <c r="AE229" i="4"/>
  <c r="AF229" i="4" s="1"/>
  <c r="AG229" i="4" s="1"/>
  <c r="O226" i="16" s="1"/>
  <c r="AJ229" i="4"/>
  <c r="AK229" i="4" s="1"/>
  <c r="AL229" i="4" s="1"/>
  <c r="Q226" i="16" s="1"/>
  <c r="AO229" i="4"/>
  <c r="AP229" i="4"/>
  <c r="AQ229" i="4" s="1"/>
  <c r="S226" i="16" s="1"/>
  <c r="AT229" i="4"/>
  <c r="A230" i="4"/>
  <c r="B230" i="4"/>
  <c r="F230" i="4"/>
  <c r="G230" i="4" s="1"/>
  <c r="H230" i="4" s="1"/>
  <c r="K230" i="4"/>
  <c r="L230" i="4" s="1"/>
  <c r="M230" i="4" s="1"/>
  <c r="G227" i="16" s="1"/>
  <c r="P230" i="4"/>
  <c r="Q230" i="4" s="1"/>
  <c r="R230" i="4" s="1"/>
  <c r="I227" i="16" s="1"/>
  <c r="U230" i="4"/>
  <c r="V230" i="4" s="1"/>
  <c r="W230" i="4" s="1"/>
  <c r="K227" i="16" s="1"/>
  <c r="Z230" i="4"/>
  <c r="AA230" i="4" s="1"/>
  <c r="AB230" i="4" s="1"/>
  <c r="M227" i="16" s="1"/>
  <c r="AE230" i="4"/>
  <c r="AF230" i="4" s="1"/>
  <c r="AG230" i="4" s="1"/>
  <c r="O227" i="16" s="1"/>
  <c r="AJ230" i="4"/>
  <c r="AK230" i="4" s="1"/>
  <c r="AL230" i="4" s="1"/>
  <c r="Q227" i="16" s="1"/>
  <c r="AO230" i="4"/>
  <c r="AP230" i="4" s="1"/>
  <c r="AQ230" i="4" s="1"/>
  <c r="S227" i="16" s="1"/>
  <c r="AT230" i="4"/>
  <c r="A231" i="4"/>
  <c r="F231" i="4"/>
  <c r="G231" i="4" s="1"/>
  <c r="H231" i="4" s="1"/>
  <c r="K231" i="4"/>
  <c r="L231" i="4" s="1"/>
  <c r="M231" i="4" s="1"/>
  <c r="G228" i="16" s="1"/>
  <c r="P231" i="4"/>
  <c r="Q231" i="4" s="1"/>
  <c r="R231" i="4" s="1"/>
  <c r="I228" i="16" s="1"/>
  <c r="U231" i="4"/>
  <c r="V231" i="4" s="1"/>
  <c r="W231" i="4" s="1"/>
  <c r="K228" i="16" s="1"/>
  <c r="Z231" i="4"/>
  <c r="AA231" i="4" s="1"/>
  <c r="AB231" i="4" s="1"/>
  <c r="M228" i="16" s="1"/>
  <c r="AE231" i="4"/>
  <c r="AF231" i="4" s="1"/>
  <c r="AG231" i="4" s="1"/>
  <c r="O228" i="16" s="1"/>
  <c r="AJ231" i="4"/>
  <c r="AK231" i="4" s="1"/>
  <c r="AL231" i="4" s="1"/>
  <c r="Q228" i="16" s="1"/>
  <c r="AO231" i="4"/>
  <c r="AP231" i="4"/>
  <c r="AQ231" i="4" s="1"/>
  <c r="S228" i="16" s="1"/>
  <c r="AT231" i="4"/>
  <c r="F232" i="4"/>
  <c r="G232" i="4" s="1"/>
  <c r="H232" i="4" s="1"/>
  <c r="E229" i="16" s="1"/>
  <c r="K232" i="4"/>
  <c r="L232" i="4" s="1"/>
  <c r="M232" i="4" s="1"/>
  <c r="G229" i="16" s="1"/>
  <c r="P232" i="4"/>
  <c r="Q232" i="4" s="1"/>
  <c r="R232" i="4" s="1"/>
  <c r="I229" i="16" s="1"/>
  <c r="U232" i="4"/>
  <c r="V232" i="4" s="1"/>
  <c r="W232" i="4" s="1"/>
  <c r="K229" i="16" s="1"/>
  <c r="Z232" i="4"/>
  <c r="AA232" i="4" s="1"/>
  <c r="AB232" i="4" s="1"/>
  <c r="M229" i="16" s="1"/>
  <c r="AE232" i="4"/>
  <c r="AF232" i="4" s="1"/>
  <c r="AG232" i="4" s="1"/>
  <c r="O229" i="16" s="1"/>
  <c r="AJ232" i="4"/>
  <c r="AK232" i="4" s="1"/>
  <c r="AL232" i="4" s="1"/>
  <c r="Q229" i="16" s="1"/>
  <c r="AO232" i="4"/>
  <c r="AP232" i="4" s="1"/>
  <c r="AQ232" i="4" s="1"/>
  <c r="S229" i="16" s="1"/>
  <c r="AT232" i="4"/>
  <c r="AV232" i="4"/>
  <c r="A233" i="4"/>
  <c r="B233" i="4"/>
  <c r="B230" i="16" s="1"/>
  <c r="F233" i="4"/>
  <c r="G233" i="4" s="1"/>
  <c r="H233" i="4" s="1"/>
  <c r="K233" i="4"/>
  <c r="L233" i="4" s="1"/>
  <c r="M233" i="4" s="1"/>
  <c r="G230" i="16" s="1"/>
  <c r="P233" i="4"/>
  <c r="Q233" i="4" s="1"/>
  <c r="R233" i="4" s="1"/>
  <c r="I230" i="16" s="1"/>
  <c r="U233" i="4"/>
  <c r="V233" i="4" s="1"/>
  <c r="W233" i="4" s="1"/>
  <c r="K230" i="16" s="1"/>
  <c r="Z233" i="4"/>
  <c r="AA233" i="4" s="1"/>
  <c r="AB233" i="4" s="1"/>
  <c r="M230" i="16" s="1"/>
  <c r="AE233" i="4"/>
  <c r="AF233" i="4" s="1"/>
  <c r="AG233" i="4" s="1"/>
  <c r="O230" i="16" s="1"/>
  <c r="AJ233" i="4"/>
  <c r="AK233" i="4" s="1"/>
  <c r="AL233" i="4" s="1"/>
  <c r="Q230" i="16" s="1"/>
  <c r="AO233" i="4"/>
  <c r="AP233" i="4" s="1"/>
  <c r="AQ233" i="4" s="1"/>
  <c r="S230" i="16" s="1"/>
  <c r="AT233" i="4"/>
  <c r="A234" i="4"/>
  <c r="A235" i="4" s="1"/>
  <c r="B234" i="4"/>
  <c r="B231" i="16" s="1"/>
  <c r="F234" i="4"/>
  <c r="G234" i="4" s="1"/>
  <c r="H234" i="4" s="1"/>
  <c r="K234" i="4"/>
  <c r="L234" i="4" s="1"/>
  <c r="M234" i="4" s="1"/>
  <c r="G231" i="16" s="1"/>
  <c r="P234" i="4"/>
  <c r="Q234" i="4" s="1"/>
  <c r="R234" i="4" s="1"/>
  <c r="I231" i="16" s="1"/>
  <c r="U234" i="4"/>
  <c r="V234" i="4" s="1"/>
  <c r="W234" i="4" s="1"/>
  <c r="K231" i="16" s="1"/>
  <c r="Z234" i="4"/>
  <c r="AA234" i="4" s="1"/>
  <c r="AB234" i="4" s="1"/>
  <c r="M231" i="16" s="1"/>
  <c r="AE234" i="4"/>
  <c r="AF234" i="4" s="1"/>
  <c r="AG234" i="4" s="1"/>
  <c r="O231" i="16" s="1"/>
  <c r="AJ234" i="4"/>
  <c r="AK234" i="4" s="1"/>
  <c r="AL234" i="4" s="1"/>
  <c r="Q231" i="16" s="1"/>
  <c r="AO234" i="4"/>
  <c r="AP234" i="4"/>
  <c r="AQ234" i="4"/>
  <c r="S231" i="16" s="1"/>
  <c r="AT234" i="4"/>
  <c r="F235" i="4"/>
  <c r="G235" i="4" s="1"/>
  <c r="H235" i="4" s="1"/>
  <c r="K235" i="4"/>
  <c r="L235" i="4" s="1"/>
  <c r="M235" i="4" s="1"/>
  <c r="G232" i="16" s="1"/>
  <c r="P235" i="4"/>
  <c r="Q235" i="4" s="1"/>
  <c r="R235" i="4" s="1"/>
  <c r="I232" i="16" s="1"/>
  <c r="U235" i="4"/>
  <c r="V235" i="4" s="1"/>
  <c r="W235" i="4" s="1"/>
  <c r="K232" i="16" s="1"/>
  <c r="Z235" i="4"/>
  <c r="AA235" i="4" s="1"/>
  <c r="AB235" i="4" s="1"/>
  <c r="M232" i="16" s="1"/>
  <c r="AE235" i="4"/>
  <c r="AF235" i="4" s="1"/>
  <c r="AG235" i="4" s="1"/>
  <c r="O232" i="16" s="1"/>
  <c r="AJ235" i="4"/>
  <c r="AK235" i="4" s="1"/>
  <c r="AL235" i="4" s="1"/>
  <c r="Q232" i="16" s="1"/>
  <c r="AO235" i="4"/>
  <c r="AP235" i="4" s="1"/>
  <c r="AQ235" i="4" s="1"/>
  <c r="S232" i="16" s="1"/>
  <c r="AT235" i="4"/>
  <c r="F236" i="4"/>
  <c r="G236" i="4" s="1"/>
  <c r="H236" i="4" s="1"/>
  <c r="K236" i="4"/>
  <c r="L236" i="4" s="1"/>
  <c r="M236" i="4" s="1"/>
  <c r="G233" i="16" s="1"/>
  <c r="P236" i="4"/>
  <c r="Q236" i="4" s="1"/>
  <c r="R236" i="4" s="1"/>
  <c r="I233" i="16" s="1"/>
  <c r="U236" i="4"/>
  <c r="V236" i="4" s="1"/>
  <c r="W236" i="4" s="1"/>
  <c r="K233" i="16" s="1"/>
  <c r="Z236" i="4"/>
  <c r="AA236" i="4" s="1"/>
  <c r="AB236" i="4" s="1"/>
  <c r="M233" i="16" s="1"/>
  <c r="AE236" i="4"/>
  <c r="AF236" i="4" s="1"/>
  <c r="AG236" i="4" s="1"/>
  <c r="O233" i="16" s="1"/>
  <c r="AJ236" i="4"/>
  <c r="AK236" i="4" s="1"/>
  <c r="AL236" i="4" s="1"/>
  <c r="Q233" i="16" s="1"/>
  <c r="AO236" i="4"/>
  <c r="AP236" i="4" s="1"/>
  <c r="AQ236" i="4" s="1"/>
  <c r="S233" i="16" s="1"/>
  <c r="AT236" i="4"/>
  <c r="AV236" i="4"/>
  <c r="A237" i="4"/>
  <c r="A238" i="4" s="1"/>
  <c r="B237" i="4"/>
  <c r="B234" i="16" s="1"/>
  <c r="F237" i="4"/>
  <c r="G237" i="4" s="1"/>
  <c r="H237" i="4" s="1"/>
  <c r="K237" i="4"/>
  <c r="L237" i="4" s="1"/>
  <c r="M237" i="4" s="1"/>
  <c r="G234" i="16" s="1"/>
  <c r="P237" i="4"/>
  <c r="Q237" i="4" s="1"/>
  <c r="R237" i="4" s="1"/>
  <c r="I234" i="16" s="1"/>
  <c r="U237" i="4"/>
  <c r="V237" i="4" s="1"/>
  <c r="W237" i="4" s="1"/>
  <c r="K234" i="16" s="1"/>
  <c r="Z237" i="4"/>
  <c r="AA237" i="4" s="1"/>
  <c r="AB237" i="4" s="1"/>
  <c r="M234" i="16" s="1"/>
  <c r="AE237" i="4"/>
  <c r="AF237" i="4" s="1"/>
  <c r="AG237" i="4" s="1"/>
  <c r="O234" i="16" s="1"/>
  <c r="AJ237" i="4"/>
  <c r="AK237" i="4" s="1"/>
  <c r="AL237" i="4" s="1"/>
  <c r="Q234" i="16" s="1"/>
  <c r="AO237" i="4"/>
  <c r="AP237" i="4"/>
  <c r="AQ237" i="4" s="1"/>
  <c r="S234" i="16" s="1"/>
  <c r="AT237" i="4"/>
  <c r="B238" i="4"/>
  <c r="F238" i="4"/>
  <c r="G238" i="4" s="1"/>
  <c r="H238" i="4" s="1"/>
  <c r="K238" i="4"/>
  <c r="L238" i="4" s="1"/>
  <c r="M238" i="4" s="1"/>
  <c r="G235" i="16" s="1"/>
  <c r="P238" i="4"/>
  <c r="Q238" i="4" s="1"/>
  <c r="R238" i="4" s="1"/>
  <c r="I235" i="16" s="1"/>
  <c r="U238" i="4"/>
  <c r="V238" i="4" s="1"/>
  <c r="W238" i="4" s="1"/>
  <c r="K235" i="16" s="1"/>
  <c r="Z238" i="4"/>
  <c r="AA238" i="4" s="1"/>
  <c r="AB238" i="4" s="1"/>
  <c r="M235" i="16" s="1"/>
  <c r="AE238" i="4"/>
  <c r="AF238" i="4" s="1"/>
  <c r="AG238" i="4" s="1"/>
  <c r="O235" i="16" s="1"/>
  <c r="AJ238" i="4"/>
  <c r="AK238" i="4" s="1"/>
  <c r="AL238" i="4" s="1"/>
  <c r="Q235" i="16" s="1"/>
  <c r="AO238" i="4"/>
  <c r="AP238" i="4" s="1"/>
  <c r="AQ238" i="4" s="1"/>
  <c r="S235" i="16" s="1"/>
  <c r="AT238" i="4"/>
  <c r="A239" i="4"/>
  <c r="F239" i="4"/>
  <c r="G239" i="4" s="1"/>
  <c r="H239" i="4" s="1"/>
  <c r="K239" i="4"/>
  <c r="L239" i="4" s="1"/>
  <c r="M239" i="4" s="1"/>
  <c r="G236" i="16" s="1"/>
  <c r="P239" i="4"/>
  <c r="Q239" i="4" s="1"/>
  <c r="R239" i="4" s="1"/>
  <c r="I236" i="16" s="1"/>
  <c r="U239" i="4"/>
  <c r="V239" i="4" s="1"/>
  <c r="W239" i="4" s="1"/>
  <c r="K236" i="16" s="1"/>
  <c r="Z239" i="4"/>
  <c r="AA239" i="4" s="1"/>
  <c r="AB239" i="4" s="1"/>
  <c r="M236" i="16" s="1"/>
  <c r="AE239" i="4"/>
  <c r="AF239" i="4" s="1"/>
  <c r="AG239" i="4" s="1"/>
  <c r="O236" i="16" s="1"/>
  <c r="AJ239" i="4"/>
  <c r="AK239" i="4" s="1"/>
  <c r="AL239" i="4" s="1"/>
  <c r="Q236" i="16" s="1"/>
  <c r="AO239" i="4"/>
  <c r="AP239" i="4"/>
  <c r="AQ239" i="4" s="1"/>
  <c r="S236" i="16" s="1"/>
  <c r="AT239" i="4"/>
  <c r="F240" i="4"/>
  <c r="G240" i="4" s="1"/>
  <c r="H240" i="4" s="1"/>
  <c r="E237" i="16" s="1"/>
  <c r="K240" i="4"/>
  <c r="L240" i="4" s="1"/>
  <c r="M240" i="4" s="1"/>
  <c r="G237" i="16" s="1"/>
  <c r="P240" i="4"/>
  <c r="Q240" i="4" s="1"/>
  <c r="R240" i="4" s="1"/>
  <c r="I237" i="16" s="1"/>
  <c r="U240" i="4"/>
  <c r="V240" i="4" s="1"/>
  <c r="W240" i="4" s="1"/>
  <c r="K237" i="16" s="1"/>
  <c r="Z240" i="4"/>
  <c r="AA240" i="4" s="1"/>
  <c r="AB240" i="4" s="1"/>
  <c r="M237" i="16" s="1"/>
  <c r="AE240" i="4"/>
  <c r="AF240" i="4" s="1"/>
  <c r="AG240" i="4" s="1"/>
  <c r="O237" i="16" s="1"/>
  <c r="AJ240" i="4"/>
  <c r="AK240" i="4" s="1"/>
  <c r="AL240" i="4" s="1"/>
  <c r="Q237" i="16" s="1"/>
  <c r="AO240" i="4"/>
  <c r="AP240" i="4" s="1"/>
  <c r="AQ240" i="4"/>
  <c r="S237" i="16" s="1"/>
  <c r="AT240" i="4"/>
  <c r="AV240" i="4"/>
  <c r="A241" i="4"/>
  <c r="B241" i="4"/>
  <c r="F241" i="4"/>
  <c r="G241" i="4" s="1"/>
  <c r="H241" i="4" s="1"/>
  <c r="K241" i="4"/>
  <c r="L241" i="4" s="1"/>
  <c r="M241" i="4" s="1"/>
  <c r="G238" i="16" s="1"/>
  <c r="P241" i="4"/>
  <c r="Q241" i="4" s="1"/>
  <c r="R241" i="4" s="1"/>
  <c r="I238" i="16" s="1"/>
  <c r="U241" i="4"/>
  <c r="V241" i="4" s="1"/>
  <c r="W241" i="4" s="1"/>
  <c r="K238" i="16" s="1"/>
  <c r="Z241" i="4"/>
  <c r="AA241" i="4" s="1"/>
  <c r="AB241" i="4" s="1"/>
  <c r="M238" i="16" s="1"/>
  <c r="AE241" i="4"/>
  <c r="AF241" i="4" s="1"/>
  <c r="AG241" i="4" s="1"/>
  <c r="O238" i="16" s="1"/>
  <c r="AJ241" i="4"/>
  <c r="AK241" i="4" s="1"/>
  <c r="AL241" i="4" s="1"/>
  <c r="Q238" i="16" s="1"/>
  <c r="AO241" i="4"/>
  <c r="AP241" i="4" s="1"/>
  <c r="AQ241" i="4" s="1"/>
  <c r="S238" i="16" s="1"/>
  <c r="AT241" i="4"/>
  <c r="A242" i="4"/>
  <c r="F242" i="4"/>
  <c r="G242" i="4" s="1"/>
  <c r="H242" i="4" s="1"/>
  <c r="K242" i="4"/>
  <c r="L242" i="4" s="1"/>
  <c r="M242" i="4" s="1"/>
  <c r="G239" i="16" s="1"/>
  <c r="P242" i="4"/>
  <c r="Q242" i="4" s="1"/>
  <c r="R242" i="4" s="1"/>
  <c r="I239" i="16" s="1"/>
  <c r="U242" i="4"/>
  <c r="V242" i="4" s="1"/>
  <c r="W242" i="4" s="1"/>
  <c r="K239" i="16" s="1"/>
  <c r="Z242" i="4"/>
  <c r="AA242" i="4" s="1"/>
  <c r="AB242" i="4" s="1"/>
  <c r="M239" i="16" s="1"/>
  <c r="AE242" i="4"/>
  <c r="AF242" i="4" s="1"/>
  <c r="AG242" i="4" s="1"/>
  <c r="O239" i="16" s="1"/>
  <c r="AJ242" i="4"/>
  <c r="AK242" i="4" s="1"/>
  <c r="AL242" i="4" s="1"/>
  <c r="Q239" i="16" s="1"/>
  <c r="AO242" i="4"/>
  <c r="AP242" i="4"/>
  <c r="AQ242" i="4" s="1"/>
  <c r="S239" i="16" s="1"/>
  <c r="AT242" i="4"/>
  <c r="A243" i="4"/>
  <c r="F243" i="4"/>
  <c r="G243" i="4" s="1"/>
  <c r="H243" i="4" s="1"/>
  <c r="K243" i="4"/>
  <c r="L243" i="4" s="1"/>
  <c r="M243" i="4" s="1"/>
  <c r="G240" i="16" s="1"/>
  <c r="P243" i="4"/>
  <c r="Q243" i="4" s="1"/>
  <c r="R243" i="4" s="1"/>
  <c r="I240" i="16" s="1"/>
  <c r="U243" i="4"/>
  <c r="V243" i="4" s="1"/>
  <c r="W243" i="4" s="1"/>
  <c r="K240" i="16" s="1"/>
  <c r="Z243" i="4"/>
  <c r="AA243" i="4" s="1"/>
  <c r="AB243" i="4" s="1"/>
  <c r="M240" i="16" s="1"/>
  <c r="AE243" i="4"/>
  <c r="AF243" i="4" s="1"/>
  <c r="AG243" i="4" s="1"/>
  <c r="O240" i="16" s="1"/>
  <c r="AJ243" i="4"/>
  <c r="AK243" i="4" s="1"/>
  <c r="AL243" i="4" s="1"/>
  <c r="Q240" i="16" s="1"/>
  <c r="AO243" i="4"/>
  <c r="AP243" i="4" s="1"/>
  <c r="AQ243" i="4" s="1"/>
  <c r="S240" i="16" s="1"/>
  <c r="AT243" i="4"/>
  <c r="F244" i="4"/>
  <c r="G244" i="4" s="1"/>
  <c r="H244" i="4" s="1"/>
  <c r="K244" i="4"/>
  <c r="L244" i="4" s="1"/>
  <c r="M244" i="4" s="1"/>
  <c r="G241" i="16" s="1"/>
  <c r="P244" i="4"/>
  <c r="Q244" i="4" s="1"/>
  <c r="R244" i="4" s="1"/>
  <c r="I241" i="16" s="1"/>
  <c r="U244" i="4"/>
  <c r="V244" i="4" s="1"/>
  <c r="W244" i="4" s="1"/>
  <c r="K241" i="16" s="1"/>
  <c r="Z244" i="4"/>
  <c r="AA244" i="4" s="1"/>
  <c r="AB244" i="4" s="1"/>
  <c r="M241" i="16" s="1"/>
  <c r="AE244" i="4"/>
  <c r="AF244" i="4" s="1"/>
  <c r="AG244" i="4" s="1"/>
  <c r="O241" i="16" s="1"/>
  <c r="AJ244" i="4"/>
  <c r="AK244" i="4" s="1"/>
  <c r="AL244" i="4" s="1"/>
  <c r="Q241" i="16" s="1"/>
  <c r="AO244" i="4"/>
  <c r="AP244" i="4" s="1"/>
  <c r="AQ244" i="4"/>
  <c r="S241" i="16" s="1"/>
  <c r="AT244" i="4"/>
  <c r="AV244" i="4"/>
  <c r="A245" i="4"/>
  <c r="B245" i="4"/>
  <c r="B242" i="16" s="1"/>
  <c r="F245" i="4"/>
  <c r="G245" i="4" s="1"/>
  <c r="H245" i="4" s="1"/>
  <c r="K245" i="4"/>
  <c r="L245" i="4" s="1"/>
  <c r="M245" i="4" s="1"/>
  <c r="G242" i="16" s="1"/>
  <c r="P245" i="4"/>
  <c r="Q245" i="4" s="1"/>
  <c r="R245" i="4" s="1"/>
  <c r="I242" i="16" s="1"/>
  <c r="U245" i="4"/>
  <c r="V245" i="4" s="1"/>
  <c r="W245" i="4" s="1"/>
  <c r="K242" i="16" s="1"/>
  <c r="Z245" i="4"/>
  <c r="AA245" i="4" s="1"/>
  <c r="AB245" i="4" s="1"/>
  <c r="M242" i="16" s="1"/>
  <c r="AE245" i="4"/>
  <c r="AF245" i="4" s="1"/>
  <c r="AG245" i="4" s="1"/>
  <c r="O242" i="16" s="1"/>
  <c r="AJ245" i="4"/>
  <c r="AK245" i="4" s="1"/>
  <c r="AL245" i="4" s="1"/>
  <c r="Q242" i="16" s="1"/>
  <c r="AO245" i="4"/>
  <c r="AP245" i="4" s="1"/>
  <c r="AQ245" i="4" s="1"/>
  <c r="S242" i="16" s="1"/>
  <c r="AT245" i="4"/>
  <c r="A246" i="4"/>
  <c r="A247" i="4" s="1"/>
  <c r="B246" i="4"/>
  <c r="F246" i="4"/>
  <c r="G246" i="4" s="1"/>
  <c r="H246" i="4" s="1"/>
  <c r="K246" i="4"/>
  <c r="L246" i="4" s="1"/>
  <c r="M246" i="4" s="1"/>
  <c r="G243" i="16" s="1"/>
  <c r="P246" i="4"/>
  <c r="Q246" i="4" s="1"/>
  <c r="R246" i="4" s="1"/>
  <c r="I243" i="16" s="1"/>
  <c r="U246" i="4"/>
  <c r="V246" i="4" s="1"/>
  <c r="W246" i="4" s="1"/>
  <c r="K243" i="16" s="1"/>
  <c r="Z246" i="4"/>
  <c r="AA246" i="4" s="1"/>
  <c r="AB246" i="4" s="1"/>
  <c r="M243" i="16" s="1"/>
  <c r="AE246" i="4"/>
  <c r="AF246" i="4" s="1"/>
  <c r="AG246" i="4" s="1"/>
  <c r="O243" i="16" s="1"/>
  <c r="AJ246" i="4"/>
  <c r="AK246" i="4" s="1"/>
  <c r="AL246" i="4" s="1"/>
  <c r="Q243" i="16" s="1"/>
  <c r="AO246" i="4"/>
  <c r="AP246" i="4" s="1"/>
  <c r="AQ246" i="4" s="1"/>
  <c r="S243" i="16" s="1"/>
  <c r="AT246" i="4"/>
  <c r="F247" i="4"/>
  <c r="G247" i="4" s="1"/>
  <c r="H247" i="4" s="1"/>
  <c r="K247" i="4"/>
  <c r="L247" i="4" s="1"/>
  <c r="M247" i="4" s="1"/>
  <c r="G244" i="16" s="1"/>
  <c r="P247" i="4"/>
  <c r="Q247" i="4" s="1"/>
  <c r="R247" i="4" s="1"/>
  <c r="I244" i="16" s="1"/>
  <c r="U247" i="4"/>
  <c r="V247" i="4" s="1"/>
  <c r="W247" i="4" s="1"/>
  <c r="K244" i="16" s="1"/>
  <c r="Z247" i="4"/>
  <c r="AA247" i="4" s="1"/>
  <c r="AB247" i="4" s="1"/>
  <c r="M244" i="16" s="1"/>
  <c r="AE247" i="4"/>
  <c r="AF247" i="4" s="1"/>
  <c r="AG247" i="4" s="1"/>
  <c r="O244" i="16" s="1"/>
  <c r="AJ247" i="4"/>
  <c r="AK247" i="4" s="1"/>
  <c r="AL247" i="4" s="1"/>
  <c r="Q244" i="16" s="1"/>
  <c r="AO247" i="4"/>
  <c r="AP247" i="4"/>
  <c r="AQ247" i="4" s="1"/>
  <c r="S244" i="16" s="1"/>
  <c r="AT247" i="4"/>
  <c r="F248" i="4"/>
  <c r="G248" i="4" s="1"/>
  <c r="H248" i="4" s="1"/>
  <c r="K248" i="4"/>
  <c r="L248" i="4" s="1"/>
  <c r="M248" i="4" s="1"/>
  <c r="G245" i="16" s="1"/>
  <c r="P248" i="4"/>
  <c r="Q248" i="4" s="1"/>
  <c r="R248" i="4" s="1"/>
  <c r="I245" i="16" s="1"/>
  <c r="U248" i="4"/>
  <c r="V248" i="4" s="1"/>
  <c r="W248" i="4" s="1"/>
  <c r="K245" i="16" s="1"/>
  <c r="Z248" i="4"/>
  <c r="AA248" i="4" s="1"/>
  <c r="AB248" i="4" s="1"/>
  <c r="M245" i="16" s="1"/>
  <c r="AE248" i="4"/>
  <c r="AF248" i="4" s="1"/>
  <c r="AG248" i="4" s="1"/>
  <c r="O245" i="16" s="1"/>
  <c r="AJ248" i="4"/>
  <c r="AK248" i="4" s="1"/>
  <c r="AL248" i="4" s="1"/>
  <c r="Q245" i="16" s="1"/>
  <c r="AO248" i="4"/>
  <c r="AP248" i="4" s="1"/>
  <c r="AQ248" i="4"/>
  <c r="S245" i="16" s="1"/>
  <c r="AT248" i="4"/>
  <c r="AV248" i="4"/>
  <c r="A249" i="4"/>
  <c r="B249" i="4"/>
  <c r="B246" i="16" s="1"/>
  <c r="F249" i="4"/>
  <c r="G249" i="4" s="1"/>
  <c r="H249" i="4" s="1"/>
  <c r="K249" i="4"/>
  <c r="L249" i="4" s="1"/>
  <c r="M249" i="4" s="1"/>
  <c r="G246" i="16" s="1"/>
  <c r="P249" i="4"/>
  <c r="Q249" i="4" s="1"/>
  <c r="R249" i="4" s="1"/>
  <c r="I246" i="16" s="1"/>
  <c r="U249" i="4"/>
  <c r="V249" i="4" s="1"/>
  <c r="W249" i="4" s="1"/>
  <c r="K246" i="16" s="1"/>
  <c r="Z249" i="4"/>
  <c r="AA249" i="4" s="1"/>
  <c r="AB249" i="4" s="1"/>
  <c r="M246" i="16" s="1"/>
  <c r="AE249" i="4"/>
  <c r="AF249" i="4" s="1"/>
  <c r="AG249" i="4" s="1"/>
  <c r="O246" i="16" s="1"/>
  <c r="AJ249" i="4"/>
  <c r="AK249" i="4" s="1"/>
  <c r="AL249" i="4" s="1"/>
  <c r="Q246" i="16" s="1"/>
  <c r="AO249" i="4"/>
  <c r="AP249" i="4"/>
  <c r="AQ249" i="4" s="1"/>
  <c r="S246" i="16" s="1"/>
  <c r="AT249" i="4"/>
  <c r="A250" i="4"/>
  <c r="B250" i="4"/>
  <c r="B247" i="16" s="1"/>
  <c r="F250" i="4"/>
  <c r="G250" i="4" s="1"/>
  <c r="H250" i="4" s="1"/>
  <c r="K250" i="4"/>
  <c r="L250" i="4" s="1"/>
  <c r="M250" i="4" s="1"/>
  <c r="G247" i="16" s="1"/>
  <c r="P250" i="4"/>
  <c r="Q250" i="4" s="1"/>
  <c r="R250" i="4" s="1"/>
  <c r="I247" i="16" s="1"/>
  <c r="U250" i="4"/>
  <c r="V250" i="4" s="1"/>
  <c r="W250" i="4" s="1"/>
  <c r="K247" i="16" s="1"/>
  <c r="Z250" i="4"/>
  <c r="AA250" i="4" s="1"/>
  <c r="AB250" i="4" s="1"/>
  <c r="M247" i="16" s="1"/>
  <c r="AE250" i="4"/>
  <c r="AF250" i="4" s="1"/>
  <c r="AG250" i="4" s="1"/>
  <c r="O247" i="16" s="1"/>
  <c r="AJ250" i="4"/>
  <c r="AK250" i="4" s="1"/>
  <c r="AL250" i="4" s="1"/>
  <c r="Q247" i="16" s="1"/>
  <c r="AO250" i="4"/>
  <c r="AP250" i="4" s="1"/>
  <c r="AQ250" i="4" s="1"/>
  <c r="S247" i="16" s="1"/>
  <c r="AT250" i="4"/>
  <c r="A251" i="4"/>
  <c r="B251" i="4"/>
  <c r="B248" i="16" s="1"/>
  <c r="F251" i="4"/>
  <c r="G251" i="4" s="1"/>
  <c r="H251" i="4" s="1"/>
  <c r="K251" i="4"/>
  <c r="L251" i="4" s="1"/>
  <c r="M251" i="4" s="1"/>
  <c r="G248" i="16" s="1"/>
  <c r="P251" i="4"/>
  <c r="Q251" i="4" s="1"/>
  <c r="R251" i="4" s="1"/>
  <c r="I248" i="16" s="1"/>
  <c r="U251" i="4"/>
  <c r="V251" i="4" s="1"/>
  <c r="W251" i="4" s="1"/>
  <c r="K248" i="16" s="1"/>
  <c r="Z251" i="4"/>
  <c r="AA251" i="4" s="1"/>
  <c r="AB251" i="4" s="1"/>
  <c r="M248" i="16" s="1"/>
  <c r="AE251" i="4"/>
  <c r="AF251" i="4" s="1"/>
  <c r="AG251" i="4" s="1"/>
  <c r="O248" i="16" s="1"/>
  <c r="AJ251" i="4"/>
  <c r="AK251" i="4" s="1"/>
  <c r="AL251" i="4" s="1"/>
  <c r="Q248" i="16" s="1"/>
  <c r="AO251" i="4"/>
  <c r="AP251" i="4" s="1"/>
  <c r="AQ251" i="4" s="1"/>
  <c r="S248" i="16" s="1"/>
  <c r="AT251" i="4"/>
  <c r="F252" i="4"/>
  <c r="G252" i="4" s="1"/>
  <c r="H252" i="4" s="1"/>
  <c r="K252" i="4"/>
  <c r="L252" i="4" s="1"/>
  <c r="M252" i="4" s="1"/>
  <c r="G249" i="16" s="1"/>
  <c r="P252" i="4"/>
  <c r="Q252" i="4" s="1"/>
  <c r="R252" i="4" s="1"/>
  <c r="I249" i="16" s="1"/>
  <c r="U252" i="4"/>
  <c r="V252" i="4" s="1"/>
  <c r="W252" i="4" s="1"/>
  <c r="K249" i="16" s="1"/>
  <c r="Z252" i="4"/>
  <c r="AA252" i="4" s="1"/>
  <c r="AB252" i="4" s="1"/>
  <c r="M249" i="16" s="1"/>
  <c r="AE252" i="4"/>
  <c r="AF252" i="4" s="1"/>
  <c r="AG252" i="4" s="1"/>
  <c r="O249" i="16" s="1"/>
  <c r="AJ252" i="4"/>
  <c r="AK252" i="4" s="1"/>
  <c r="AL252" i="4" s="1"/>
  <c r="Q249" i="16" s="1"/>
  <c r="AO252" i="4"/>
  <c r="AP252" i="4" s="1"/>
  <c r="AQ252" i="4" s="1"/>
  <c r="S249" i="16" s="1"/>
  <c r="AT252" i="4"/>
  <c r="AV252" i="4"/>
  <c r="A253" i="4"/>
  <c r="B253" i="4"/>
  <c r="B250" i="16" s="1"/>
  <c r="F253" i="4"/>
  <c r="G253" i="4" s="1"/>
  <c r="H253" i="4" s="1"/>
  <c r="K253" i="4"/>
  <c r="L253" i="4" s="1"/>
  <c r="M253" i="4" s="1"/>
  <c r="G250" i="16" s="1"/>
  <c r="P253" i="4"/>
  <c r="Q253" i="4" s="1"/>
  <c r="R253" i="4" s="1"/>
  <c r="I250" i="16" s="1"/>
  <c r="U253" i="4"/>
  <c r="V253" i="4" s="1"/>
  <c r="W253" i="4" s="1"/>
  <c r="K250" i="16" s="1"/>
  <c r="Z253" i="4"/>
  <c r="AA253" i="4" s="1"/>
  <c r="AB253" i="4" s="1"/>
  <c r="M250" i="16" s="1"/>
  <c r="AE253" i="4"/>
  <c r="AF253" i="4" s="1"/>
  <c r="AG253" i="4" s="1"/>
  <c r="O250" i="16" s="1"/>
  <c r="AJ253" i="4"/>
  <c r="AK253" i="4" s="1"/>
  <c r="AL253" i="4" s="1"/>
  <c r="Q250" i="16" s="1"/>
  <c r="AO253" i="4"/>
  <c r="AP253" i="4"/>
  <c r="AQ253" i="4" s="1"/>
  <c r="S250" i="16" s="1"/>
  <c r="AT253" i="4"/>
  <c r="A254" i="4"/>
  <c r="B254" i="4"/>
  <c r="F254" i="4"/>
  <c r="G254" i="4" s="1"/>
  <c r="H254" i="4" s="1"/>
  <c r="K254" i="4"/>
  <c r="L254" i="4" s="1"/>
  <c r="M254" i="4" s="1"/>
  <c r="G251" i="16" s="1"/>
  <c r="P254" i="4"/>
  <c r="Q254" i="4" s="1"/>
  <c r="R254" i="4" s="1"/>
  <c r="I251" i="16" s="1"/>
  <c r="U254" i="4"/>
  <c r="V254" i="4" s="1"/>
  <c r="W254" i="4" s="1"/>
  <c r="K251" i="16" s="1"/>
  <c r="Z254" i="4"/>
  <c r="AA254" i="4" s="1"/>
  <c r="AB254" i="4" s="1"/>
  <c r="M251" i="16" s="1"/>
  <c r="AE254" i="4"/>
  <c r="AF254" i="4" s="1"/>
  <c r="AG254" i="4" s="1"/>
  <c r="O251" i="16" s="1"/>
  <c r="AJ254" i="4"/>
  <c r="AK254" i="4" s="1"/>
  <c r="AL254" i="4" s="1"/>
  <c r="Q251" i="16" s="1"/>
  <c r="AO254" i="4"/>
  <c r="AP254" i="4" s="1"/>
  <c r="AQ254" i="4"/>
  <c r="S251" i="16" s="1"/>
  <c r="AT254" i="4"/>
  <c r="A255" i="4"/>
  <c r="F255" i="4"/>
  <c r="G255" i="4" s="1"/>
  <c r="H255" i="4" s="1"/>
  <c r="E252" i="16" s="1"/>
  <c r="K255" i="4"/>
  <c r="L255" i="4" s="1"/>
  <c r="M255" i="4" s="1"/>
  <c r="G252" i="16" s="1"/>
  <c r="P255" i="4"/>
  <c r="Q255" i="4" s="1"/>
  <c r="R255" i="4" s="1"/>
  <c r="I252" i="16" s="1"/>
  <c r="U255" i="4"/>
  <c r="V255" i="4" s="1"/>
  <c r="W255" i="4" s="1"/>
  <c r="K252" i="16" s="1"/>
  <c r="Z255" i="4"/>
  <c r="AA255" i="4" s="1"/>
  <c r="AB255" i="4" s="1"/>
  <c r="M252" i="16" s="1"/>
  <c r="AE255" i="4"/>
  <c r="AF255" i="4" s="1"/>
  <c r="AG255" i="4" s="1"/>
  <c r="O252" i="16" s="1"/>
  <c r="AJ255" i="4"/>
  <c r="AK255" i="4" s="1"/>
  <c r="AL255" i="4" s="1"/>
  <c r="Q252" i="16" s="1"/>
  <c r="AO255" i="4"/>
  <c r="AP255" i="4" s="1"/>
  <c r="AQ255" i="4" s="1"/>
  <c r="S252" i="16" s="1"/>
  <c r="AT255" i="4"/>
  <c r="F256" i="4"/>
  <c r="G256" i="4" s="1"/>
  <c r="H256" i="4" s="1"/>
  <c r="K256" i="4"/>
  <c r="L256" i="4" s="1"/>
  <c r="M256" i="4" s="1"/>
  <c r="G253" i="16" s="1"/>
  <c r="P256" i="4"/>
  <c r="Q256" i="4" s="1"/>
  <c r="R256" i="4" s="1"/>
  <c r="I253" i="16" s="1"/>
  <c r="U256" i="4"/>
  <c r="V256" i="4" s="1"/>
  <c r="W256" i="4" s="1"/>
  <c r="K253" i="16" s="1"/>
  <c r="Z256" i="4"/>
  <c r="AA256" i="4" s="1"/>
  <c r="AB256" i="4" s="1"/>
  <c r="M253" i="16" s="1"/>
  <c r="AE256" i="4"/>
  <c r="AF256" i="4" s="1"/>
  <c r="AG256" i="4" s="1"/>
  <c r="O253" i="16" s="1"/>
  <c r="AJ256" i="4"/>
  <c r="AK256" i="4" s="1"/>
  <c r="AL256" i="4" s="1"/>
  <c r="Q253" i="16" s="1"/>
  <c r="AO256" i="4"/>
  <c r="AP256" i="4"/>
  <c r="AQ256" i="4" s="1"/>
  <c r="S253" i="16" s="1"/>
  <c r="AT256" i="4"/>
  <c r="AV256" i="4"/>
  <c r="A257" i="4"/>
  <c r="A258" i="4" s="1"/>
  <c r="B257" i="4"/>
  <c r="B254" i="16" s="1"/>
  <c r="F257" i="4"/>
  <c r="G257" i="4" s="1"/>
  <c r="H257" i="4" s="1"/>
  <c r="K257" i="4"/>
  <c r="L257" i="4" s="1"/>
  <c r="M257" i="4" s="1"/>
  <c r="G254" i="16" s="1"/>
  <c r="P257" i="4"/>
  <c r="Q257" i="4" s="1"/>
  <c r="R257" i="4" s="1"/>
  <c r="I254" i="16" s="1"/>
  <c r="U257" i="4"/>
  <c r="V257" i="4" s="1"/>
  <c r="W257" i="4" s="1"/>
  <c r="K254" i="16" s="1"/>
  <c r="Z257" i="4"/>
  <c r="AA257" i="4" s="1"/>
  <c r="AB257" i="4" s="1"/>
  <c r="M254" i="16" s="1"/>
  <c r="AE257" i="4"/>
  <c r="AF257" i="4" s="1"/>
  <c r="AG257" i="4" s="1"/>
  <c r="O254" i="16" s="1"/>
  <c r="AJ257" i="4"/>
  <c r="AK257" i="4" s="1"/>
  <c r="AL257" i="4" s="1"/>
  <c r="Q254" i="16" s="1"/>
  <c r="AO257" i="4"/>
  <c r="AP257" i="4"/>
  <c r="AQ257" i="4" s="1"/>
  <c r="S254" i="16" s="1"/>
  <c r="AT257" i="4"/>
  <c r="B258" i="4"/>
  <c r="B255" i="16" s="1"/>
  <c r="F258" i="4"/>
  <c r="G258" i="4" s="1"/>
  <c r="H258" i="4" s="1"/>
  <c r="K258" i="4"/>
  <c r="L258" i="4" s="1"/>
  <c r="M258" i="4" s="1"/>
  <c r="G255" i="16" s="1"/>
  <c r="P258" i="4"/>
  <c r="Q258" i="4" s="1"/>
  <c r="R258" i="4" s="1"/>
  <c r="I255" i="16" s="1"/>
  <c r="U258" i="4"/>
  <c r="V258" i="4" s="1"/>
  <c r="W258" i="4" s="1"/>
  <c r="K255" i="16" s="1"/>
  <c r="Z258" i="4"/>
  <c r="AA258" i="4" s="1"/>
  <c r="AB258" i="4" s="1"/>
  <c r="M255" i="16" s="1"/>
  <c r="AE258" i="4"/>
  <c r="AF258" i="4" s="1"/>
  <c r="AG258" i="4" s="1"/>
  <c r="O255" i="16" s="1"/>
  <c r="AJ258" i="4"/>
  <c r="AK258" i="4" s="1"/>
  <c r="AL258" i="4" s="1"/>
  <c r="Q255" i="16" s="1"/>
  <c r="AO258" i="4"/>
  <c r="AP258" i="4"/>
  <c r="AQ258" i="4" s="1"/>
  <c r="S255" i="16" s="1"/>
  <c r="AT258" i="4"/>
  <c r="A259" i="4"/>
  <c r="B259" i="4"/>
  <c r="B256" i="16" s="1"/>
  <c r="F259" i="4"/>
  <c r="G259" i="4" s="1"/>
  <c r="H259" i="4" s="1"/>
  <c r="E256" i="16" s="1"/>
  <c r="K259" i="4"/>
  <c r="L259" i="4" s="1"/>
  <c r="M259" i="4" s="1"/>
  <c r="G256" i="16" s="1"/>
  <c r="P259" i="4"/>
  <c r="Q259" i="4" s="1"/>
  <c r="R259" i="4" s="1"/>
  <c r="I256" i="16" s="1"/>
  <c r="U259" i="4"/>
  <c r="V259" i="4" s="1"/>
  <c r="W259" i="4" s="1"/>
  <c r="K256" i="16" s="1"/>
  <c r="Z259" i="4"/>
  <c r="AA259" i="4" s="1"/>
  <c r="AB259" i="4" s="1"/>
  <c r="M256" i="16" s="1"/>
  <c r="AE259" i="4"/>
  <c r="AF259" i="4" s="1"/>
  <c r="AG259" i="4" s="1"/>
  <c r="O256" i="16" s="1"/>
  <c r="AJ259" i="4"/>
  <c r="AK259" i="4" s="1"/>
  <c r="AL259" i="4" s="1"/>
  <c r="Q256" i="16" s="1"/>
  <c r="AO259" i="4"/>
  <c r="AP259" i="4" s="1"/>
  <c r="AQ259" i="4" s="1"/>
  <c r="S256" i="16" s="1"/>
  <c r="AT259" i="4"/>
  <c r="F260" i="4"/>
  <c r="G260" i="4" s="1"/>
  <c r="H260" i="4" s="1"/>
  <c r="K260" i="4"/>
  <c r="L260" i="4" s="1"/>
  <c r="M260" i="4" s="1"/>
  <c r="G257" i="16" s="1"/>
  <c r="P260" i="4"/>
  <c r="Q260" i="4" s="1"/>
  <c r="R260" i="4" s="1"/>
  <c r="I257" i="16" s="1"/>
  <c r="U260" i="4"/>
  <c r="V260" i="4" s="1"/>
  <c r="W260" i="4" s="1"/>
  <c r="K257" i="16" s="1"/>
  <c r="Z260" i="4"/>
  <c r="AA260" i="4" s="1"/>
  <c r="AB260" i="4" s="1"/>
  <c r="M257" i="16" s="1"/>
  <c r="AE260" i="4"/>
  <c r="AF260" i="4" s="1"/>
  <c r="AG260" i="4" s="1"/>
  <c r="O257" i="16" s="1"/>
  <c r="AJ260" i="4"/>
  <c r="AK260" i="4" s="1"/>
  <c r="AL260" i="4" s="1"/>
  <c r="Q257" i="16" s="1"/>
  <c r="AO260" i="4"/>
  <c r="AP260" i="4"/>
  <c r="AQ260" i="4" s="1"/>
  <c r="S257" i="16" s="1"/>
  <c r="AT260" i="4"/>
  <c r="AV260" i="4"/>
  <c r="A261" i="4"/>
  <c r="A262" i="4" s="1"/>
  <c r="B261" i="4"/>
  <c r="B258" i="16" s="1"/>
  <c r="F261" i="4"/>
  <c r="G261" i="4" s="1"/>
  <c r="H261" i="4" s="1"/>
  <c r="K261" i="4"/>
  <c r="L261" i="4" s="1"/>
  <c r="M261" i="4" s="1"/>
  <c r="G258" i="16" s="1"/>
  <c r="P261" i="4"/>
  <c r="Q261" i="4" s="1"/>
  <c r="R261" i="4" s="1"/>
  <c r="I258" i="16" s="1"/>
  <c r="U261" i="4"/>
  <c r="V261" i="4" s="1"/>
  <c r="W261" i="4" s="1"/>
  <c r="K258" i="16" s="1"/>
  <c r="Z261" i="4"/>
  <c r="AA261" i="4" s="1"/>
  <c r="AB261" i="4" s="1"/>
  <c r="M258" i="16" s="1"/>
  <c r="AE261" i="4"/>
  <c r="AF261" i="4" s="1"/>
  <c r="AG261" i="4" s="1"/>
  <c r="O258" i="16" s="1"/>
  <c r="AJ261" i="4"/>
  <c r="AK261" i="4" s="1"/>
  <c r="AL261" i="4" s="1"/>
  <c r="Q258" i="16" s="1"/>
  <c r="AO261" i="4"/>
  <c r="AP261" i="4"/>
  <c r="AQ261" i="4" s="1"/>
  <c r="S258" i="16" s="1"/>
  <c r="AT261" i="4"/>
  <c r="B262" i="4"/>
  <c r="B259" i="16" s="1"/>
  <c r="F262" i="4"/>
  <c r="G262" i="4" s="1"/>
  <c r="H262" i="4" s="1"/>
  <c r="K262" i="4"/>
  <c r="L262" i="4" s="1"/>
  <c r="M262" i="4" s="1"/>
  <c r="G259" i="16" s="1"/>
  <c r="P262" i="4"/>
  <c r="Q262" i="4" s="1"/>
  <c r="R262" i="4" s="1"/>
  <c r="I259" i="16" s="1"/>
  <c r="U262" i="4"/>
  <c r="V262" i="4" s="1"/>
  <c r="W262" i="4" s="1"/>
  <c r="K259" i="16" s="1"/>
  <c r="Z262" i="4"/>
  <c r="AA262" i="4" s="1"/>
  <c r="AB262" i="4" s="1"/>
  <c r="M259" i="16" s="1"/>
  <c r="AE262" i="4"/>
  <c r="AF262" i="4" s="1"/>
  <c r="AG262" i="4" s="1"/>
  <c r="O259" i="16" s="1"/>
  <c r="AJ262" i="4"/>
  <c r="AK262" i="4" s="1"/>
  <c r="AL262" i="4" s="1"/>
  <c r="Q259" i="16" s="1"/>
  <c r="AO262" i="4"/>
  <c r="AP262" i="4" s="1"/>
  <c r="AQ262" i="4" s="1"/>
  <c r="S259" i="16" s="1"/>
  <c r="AT262" i="4"/>
  <c r="A263" i="4"/>
  <c r="F263" i="4"/>
  <c r="G263" i="4" s="1"/>
  <c r="H263" i="4" s="1"/>
  <c r="K263" i="4"/>
  <c r="L263" i="4" s="1"/>
  <c r="M263" i="4" s="1"/>
  <c r="G260" i="16" s="1"/>
  <c r="P263" i="4"/>
  <c r="Q263" i="4" s="1"/>
  <c r="R263" i="4" s="1"/>
  <c r="I260" i="16" s="1"/>
  <c r="U263" i="4"/>
  <c r="V263" i="4" s="1"/>
  <c r="W263" i="4" s="1"/>
  <c r="K260" i="16" s="1"/>
  <c r="Z263" i="4"/>
  <c r="AA263" i="4" s="1"/>
  <c r="AB263" i="4" s="1"/>
  <c r="M260" i="16" s="1"/>
  <c r="AE263" i="4"/>
  <c r="AF263" i="4" s="1"/>
  <c r="AG263" i="4" s="1"/>
  <c r="O260" i="16" s="1"/>
  <c r="AJ263" i="4"/>
  <c r="AK263" i="4" s="1"/>
  <c r="AL263" i="4" s="1"/>
  <c r="Q260" i="16" s="1"/>
  <c r="AO263" i="4"/>
  <c r="AP263" i="4" s="1"/>
  <c r="AQ263" i="4" s="1"/>
  <c r="S260" i="16" s="1"/>
  <c r="AT263" i="4"/>
  <c r="F264" i="4"/>
  <c r="G264" i="4" s="1"/>
  <c r="H264" i="4" s="1"/>
  <c r="K264" i="4"/>
  <c r="L264" i="4" s="1"/>
  <c r="M264" i="4" s="1"/>
  <c r="G261" i="16" s="1"/>
  <c r="P264" i="4"/>
  <c r="Q264" i="4" s="1"/>
  <c r="R264" i="4" s="1"/>
  <c r="I261" i="16" s="1"/>
  <c r="U264" i="4"/>
  <c r="V264" i="4" s="1"/>
  <c r="W264" i="4" s="1"/>
  <c r="K261" i="16" s="1"/>
  <c r="Z264" i="4"/>
  <c r="AA264" i="4" s="1"/>
  <c r="AB264" i="4" s="1"/>
  <c r="M261" i="16" s="1"/>
  <c r="AE264" i="4"/>
  <c r="AF264" i="4" s="1"/>
  <c r="AG264" i="4" s="1"/>
  <c r="O261" i="16" s="1"/>
  <c r="AJ264" i="4"/>
  <c r="AK264" i="4" s="1"/>
  <c r="AL264" i="4" s="1"/>
  <c r="Q261" i="16" s="1"/>
  <c r="AO264" i="4"/>
  <c r="AP264" i="4" s="1"/>
  <c r="AQ264" i="4" s="1"/>
  <c r="S261" i="16" s="1"/>
  <c r="AT264" i="4"/>
  <c r="AV264" i="4"/>
  <c r="A265" i="4"/>
  <c r="A266" i="4" s="1"/>
  <c r="A267" i="4" s="1"/>
  <c r="B265" i="4"/>
  <c r="B262" i="16" s="1"/>
  <c r="F265" i="4"/>
  <c r="G265" i="4" s="1"/>
  <c r="H265" i="4" s="1"/>
  <c r="E262" i="16" s="1"/>
  <c r="K265" i="4"/>
  <c r="L265" i="4" s="1"/>
  <c r="M265" i="4" s="1"/>
  <c r="G262" i="16" s="1"/>
  <c r="P265" i="4"/>
  <c r="Q265" i="4" s="1"/>
  <c r="R265" i="4" s="1"/>
  <c r="I262" i="16" s="1"/>
  <c r="U265" i="4"/>
  <c r="V265" i="4" s="1"/>
  <c r="W265" i="4" s="1"/>
  <c r="K262" i="16" s="1"/>
  <c r="Z265" i="4"/>
  <c r="AA265" i="4" s="1"/>
  <c r="AB265" i="4" s="1"/>
  <c r="M262" i="16" s="1"/>
  <c r="AE265" i="4"/>
  <c r="AF265" i="4" s="1"/>
  <c r="AG265" i="4" s="1"/>
  <c r="O262" i="16" s="1"/>
  <c r="AJ265" i="4"/>
  <c r="AK265" i="4" s="1"/>
  <c r="AL265" i="4" s="1"/>
  <c r="Q262" i="16" s="1"/>
  <c r="AO265" i="4"/>
  <c r="AP265" i="4"/>
  <c r="AQ265" i="4"/>
  <c r="S262" i="16" s="1"/>
  <c r="AT265" i="4"/>
  <c r="B266" i="4"/>
  <c r="F266" i="4"/>
  <c r="G266" i="4" s="1"/>
  <c r="H266" i="4" s="1"/>
  <c r="E263" i="16" s="1"/>
  <c r="K266" i="4"/>
  <c r="L266" i="4" s="1"/>
  <c r="M266" i="4" s="1"/>
  <c r="G263" i="16" s="1"/>
  <c r="P266" i="4"/>
  <c r="Q266" i="4" s="1"/>
  <c r="R266" i="4" s="1"/>
  <c r="I263" i="16" s="1"/>
  <c r="U266" i="4"/>
  <c r="V266" i="4" s="1"/>
  <c r="W266" i="4" s="1"/>
  <c r="K263" i="16" s="1"/>
  <c r="Z266" i="4"/>
  <c r="AA266" i="4" s="1"/>
  <c r="AB266" i="4" s="1"/>
  <c r="M263" i="16" s="1"/>
  <c r="AE266" i="4"/>
  <c r="AF266" i="4" s="1"/>
  <c r="AG266" i="4" s="1"/>
  <c r="O263" i="16" s="1"/>
  <c r="AJ266" i="4"/>
  <c r="AK266" i="4" s="1"/>
  <c r="AL266" i="4" s="1"/>
  <c r="Q263" i="16" s="1"/>
  <c r="AO266" i="4"/>
  <c r="AP266" i="4" s="1"/>
  <c r="AQ266" i="4" s="1"/>
  <c r="S263" i="16" s="1"/>
  <c r="AT266" i="4"/>
  <c r="F267" i="4"/>
  <c r="G267" i="4" s="1"/>
  <c r="H267" i="4" s="1"/>
  <c r="E264" i="16" s="1"/>
  <c r="K267" i="4"/>
  <c r="L267" i="4" s="1"/>
  <c r="M267" i="4" s="1"/>
  <c r="G264" i="16" s="1"/>
  <c r="P267" i="4"/>
  <c r="Q267" i="4" s="1"/>
  <c r="R267" i="4" s="1"/>
  <c r="I264" i="16" s="1"/>
  <c r="U267" i="4"/>
  <c r="V267" i="4" s="1"/>
  <c r="W267" i="4" s="1"/>
  <c r="K264" i="16" s="1"/>
  <c r="Z267" i="4"/>
  <c r="AA267" i="4" s="1"/>
  <c r="AB267" i="4" s="1"/>
  <c r="M264" i="16" s="1"/>
  <c r="AE267" i="4"/>
  <c r="AF267" i="4" s="1"/>
  <c r="AG267" i="4" s="1"/>
  <c r="O264" i="16" s="1"/>
  <c r="AJ267" i="4"/>
  <c r="AK267" i="4" s="1"/>
  <c r="AL267" i="4" s="1"/>
  <c r="Q264" i="16" s="1"/>
  <c r="AO267" i="4"/>
  <c r="AP267" i="4" s="1"/>
  <c r="AQ267" i="4" s="1"/>
  <c r="S264" i="16" s="1"/>
  <c r="AT267" i="4"/>
  <c r="F268" i="4"/>
  <c r="G268" i="4" s="1"/>
  <c r="H268" i="4" s="1"/>
  <c r="K268" i="4"/>
  <c r="L268" i="4" s="1"/>
  <c r="M268" i="4" s="1"/>
  <c r="G265" i="16" s="1"/>
  <c r="P268" i="4"/>
  <c r="Q268" i="4" s="1"/>
  <c r="R268" i="4" s="1"/>
  <c r="I265" i="16" s="1"/>
  <c r="U268" i="4"/>
  <c r="V268" i="4" s="1"/>
  <c r="W268" i="4" s="1"/>
  <c r="K265" i="16" s="1"/>
  <c r="Z268" i="4"/>
  <c r="AA268" i="4" s="1"/>
  <c r="AB268" i="4" s="1"/>
  <c r="M265" i="16" s="1"/>
  <c r="AE268" i="4"/>
  <c r="AF268" i="4" s="1"/>
  <c r="AG268" i="4" s="1"/>
  <c r="O265" i="16" s="1"/>
  <c r="AJ268" i="4"/>
  <c r="AK268" i="4" s="1"/>
  <c r="AL268" i="4" s="1"/>
  <c r="Q265" i="16" s="1"/>
  <c r="AO268" i="4"/>
  <c r="AP268" i="4" s="1"/>
  <c r="AQ268" i="4"/>
  <c r="S265" i="16" s="1"/>
  <c r="AT268" i="4"/>
  <c r="AV268" i="4"/>
  <c r="A269" i="4"/>
  <c r="B269" i="4"/>
  <c r="B266" i="16" s="1"/>
  <c r="F269" i="4"/>
  <c r="G269" i="4" s="1"/>
  <c r="H269" i="4" s="1"/>
  <c r="K269" i="4"/>
  <c r="L269" i="4" s="1"/>
  <c r="M269" i="4" s="1"/>
  <c r="G266" i="16" s="1"/>
  <c r="P269" i="4"/>
  <c r="Q269" i="4" s="1"/>
  <c r="R269" i="4" s="1"/>
  <c r="I266" i="16" s="1"/>
  <c r="U269" i="4"/>
  <c r="V269" i="4" s="1"/>
  <c r="W269" i="4" s="1"/>
  <c r="K266" i="16" s="1"/>
  <c r="Z269" i="4"/>
  <c r="AA269" i="4" s="1"/>
  <c r="AB269" i="4" s="1"/>
  <c r="M266" i="16" s="1"/>
  <c r="AE269" i="4"/>
  <c r="AF269" i="4" s="1"/>
  <c r="AG269" i="4" s="1"/>
  <c r="O266" i="16" s="1"/>
  <c r="AJ269" i="4"/>
  <c r="AK269" i="4" s="1"/>
  <c r="AL269" i="4" s="1"/>
  <c r="Q266" i="16" s="1"/>
  <c r="AO269" i="4"/>
  <c r="AP269" i="4" s="1"/>
  <c r="AQ269" i="4" s="1"/>
  <c r="S266" i="16" s="1"/>
  <c r="AT269" i="4"/>
  <c r="A270" i="4"/>
  <c r="A271" i="4" s="1"/>
  <c r="F270" i="4"/>
  <c r="G270" i="4" s="1"/>
  <c r="H270" i="4" s="1"/>
  <c r="K270" i="4"/>
  <c r="L270" i="4" s="1"/>
  <c r="M270" i="4" s="1"/>
  <c r="G267" i="16" s="1"/>
  <c r="P270" i="4"/>
  <c r="Q270" i="4" s="1"/>
  <c r="R270" i="4" s="1"/>
  <c r="I267" i="16" s="1"/>
  <c r="U270" i="4"/>
  <c r="V270" i="4" s="1"/>
  <c r="W270" i="4" s="1"/>
  <c r="K267" i="16" s="1"/>
  <c r="Z270" i="4"/>
  <c r="AA270" i="4" s="1"/>
  <c r="AB270" i="4" s="1"/>
  <c r="M267" i="16" s="1"/>
  <c r="AE270" i="4"/>
  <c r="AF270" i="4" s="1"/>
  <c r="AG270" i="4" s="1"/>
  <c r="O267" i="16" s="1"/>
  <c r="AJ270" i="4"/>
  <c r="AK270" i="4" s="1"/>
  <c r="AL270" i="4" s="1"/>
  <c r="Q267" i="16" s="1"/>
  <c r="AO270" i="4"/>
  <c r="AP270" i="4"/>
  <c r="AQ270" i="4" s="1"/>
  <c r="S267" i="16" s="1"/>
  <c r="AT270" i="4"/>
  <c r="F271" i="4"/>
  <c r="G271" i="4" s="1"/>
  <c r="H271" i="4" s="1"/>
  <c r="K271" i="4"/>
  <c r="L271" i="4" s="1"/>
  <c r="M271" i="4" s="1"/>
  <c r="G268" i="16" s="1"/>
  <c r="P271" i="4"/>
  <c r="Q271" i="4" s="1"/>
  <c r="R271" i="4" s="1"/>
  <c r="I268" i="16" s="1"/>
  <c r="U271" i="4"/>
  <c r="V271" i="4" s="1"/>
  <c r="W271" i="4" s="1"/>
  <c r="K268" i="16" s="1"/>
  <c r="Z271" i="4"/>
  <c r="AA271" i="4" s="1"/>
  <c r="AB271" i="4" s="1"/>
  <c r="M268" i="16" s="1"/>
  <c r="AE271" i="4"/>
  <c r="AF271" i="4" s="1"/>
  <c r="AG271" i="4" s="1"/>
  <c r="O268" i="16" s="1"/>
  <c r="AJ271" i="4"/>
  <c r="AK271" i="4" s="1"/>
  <c r="AL271" i="4" s="1"/>
  <c r="Q268" i="16" s="1"/>
  <c r="AO271" i="4"/>
  <c r="AP271" i="4"/>
  <c r="AQ271" i="4" s="1"/>
  <c r="S268" i="16" s="1"/>
  <c r="AT271" i="4"/>
  <c r="F272" i="4"/>
  <c r="G272" i="4" s="1"/>
  <c r="H272" i="4" s="1"/>
  <c r="K272" i="4"/>
  <c r="L272" i="4" s="1"/>
  <c r="M272" i="4" s="1"/>
  <c r="G269" i="16" s="1"/>
  <c r="P272" i="4"/>
  <c r="Q272" i="4" s="1"/>
  <c r="R272" i="4" s="1"/>
  <c r="I269" i="16" s="1"/>
  <c r="U272" i="4"/>
  <c r="V272" i="4" s="1"/>
  <c r="W272" i="4" s="1"/>
  <c r="K269" i="16" s="1"/>
  <c r="Z272" i="4"/>
  <c r="AA272" i="4" s="1"/>
  <c r="AB272" i="4" s="1"/>
  <c r="M269" i="16" s="1"/>
  <c r="AE272" i="4"/>
  <c r="AF272" i="4" s="1"/>
  <c r="AG272" i="4" s="1"/>
  <c r="O269" i="16" s="1"/>
  <c r="AJ272" i="4"/>
  <c r="AK272" i="4" s="1"/>
  <c r="AL272" i="4" s="1"/>
  <c r="Q269" i="16" s="1"/>
  <c r="AO272" i="4"/>
  <c r="AP272" i="4"/>
  <c r="AQ272" i="4" s="1"/>
  <c r="S269" i="16" s="1"/>
  <c r="AT272" i="4"/>
  <c r="AV272" i="4"/>
  <c r="A273" i="4"/>
  <c r="A274" i="4" s="1"/>
  <c r="A275" i="4" s="1"/>
  <c r="B273" i="4"/>
  <c r="F273" i="4"/>
  <c r="G273" i="4" s="1"/>
  <c r="H273" i="4" s="1"/>
  <c r="E270" i="16" s="1"/>
  <c r="K273" i="4"/>
  <c r="L273" i="4" s="1"/>
  <c r="M273" i="4" s="1"/>
  <c r="G270" i="16" s="1"/>
  <c r="P273" i="4"/>
  <c r="Q273" i="4" s="1"/>
  <c r="R273" i="4" s="1"/>
  <c r="I270" i="16" s="1"/>
  <c r="U273" i="4"/>
  <c r="V273" i="4" s="1"/>
  <c r="W273" i="4" s="1"/>
  <c r="K270" i="16" s="1"/>
  <c r="Z273" i="4"/>
  <c r="AA273" i="4" s="1"/>
  <c r="AB273" i="4" s="1"/>
  <c r="M270" i="16" s="1"/>
  <c r="AE273" i="4"/>
  <c r="AF273" i="4" s="1"/>
  <c r="AG273" i="4" s="1"/>
  <c r="O270" i="16" s="1"/>
  <c r="AJ273" i="4"/>
  <c r="AK273" i="4" s="1"/>
  <c r="AL273" i="4" s="1"/>
  <c r="Q270" i="16" s="1"/>
  <c r="AO273" i="4"/>
  <c r="AP273" i="4" s="1"/>
  <c r="AQ273" i="4"/>
  <c r="S270" i="16" s="1"/>
  <c r="AT273" i="4"/>
  <c r="F274" i="4"/>
  <c r="G274" i="4" s="1"/>
  <c r="H274" i="4" s="1"/>
  <c r="E271" i="16" s="1"/>
  <c r="K274" i="4"/>
  <c r="L274" i="4" s="1"/>
  <c r="M274" i="4" s="1"/>
  <c r="P274" i="4"/>
  <c r="Q274" i="4" s="1"/>
  <c r="R274" i="4" s="1"/>
  <c r="I271" i="16" s="1"/>
  <c r="U274" i="4"/>
  <c r="V274" i="4" s="1"/>
  <c r="W274" i="4" s="1"/>
  <c r="K271" i="16" s="1"/>
  <c r="Z274" i="4"/>
  <c r="AA274" i="4" s="1"/>
  <c r="AB274" i="4" s="1"/>
  <c r="M271" i="16" s="1"/>
  <c r="AE274" i="4"/>
  <c r="AF274" i="4" s="1"/>
  <c r="AG274" i="4" s="1"/>
  <c r="O271" i="16" s="1"/>
  <c r="AJ274" i="4"/>
  <c r="AK274" i="4" s="1"/>
  <c r="AL274" i="4" s="1"/>
  <c r="Q271" i="16" s="1"/>
  <c r="AO274" i="4"/>
  <c r="AP274" i="4"/>
  <c r="AQ274" i="4"/>
  <c r="S271" i="16" s="1"/>
  <c r="AT274" i="4"/>
  <c r="F275" i="4"/>
  <c r="G275" i="4" s="1"/>
  <c r="H275" i="4" s="1"/>
  <c r="E272" i="16" s="1"/>
  <c r="K275" i="4"/>
  <c r="L275" i="4" s="1"/>
  <c r="M275" i="4" s="1"/>
  <c r="G272" i="16" s="1"/>
  <c r="P275" i="4"/>
  <c r="Q275" i="4" s="1"/>
  <c r="R275" i="4" s="1"/>
  <c r="I272" i="16" s="1"/>
  <c r="U275" i="4"/>
  <c r="V275" i="4" s="1"/>
  <c r="W275" i="4" s="1"/>
  <c r="K272" i="16" s="1"/>
  <c r="Z275" i="4"/>
  <c r="AA275" i="4" s="1"/>
  <c r="AB275" i="4" s="1"/>
  <c r="M272" i="16" s="1"/>
  <c r="AE275" i="4"/>
  <c r="AF275" i="4" s="1"/>
  <c r="AG275" i="4" s="1"/>
  <c r="O272" i="16" s="1"/>
  <c r="AJ275" i="4"/>
  <c r="AK275" i="4" s="1"/>
  <c r="AL275" i="4" s="1"/>
  <c r="Q272" i="16" s="1"/>
  <c r="AO275" i="4"/>
  <c r="AP275" i="4"/>
  <c r="AQ275" i="4" s="1"/>
  <c r="S272" i="16" s="1"/>
  <c r="AT275" i="4"/>
  <c r="F276" i="4"/>
  <c r="G276" i="4" s="1"/>
  <c r="H276" i="4" s="1"/>
  <c r="K276" i="4"/>
  <c r="L276" i="4" s="1"/>
  <c r="M276" i="4" s="1"/>
  <c r="G273" i="16" s="1"/>
  <c r="P276" i="4"/>
  <c r="Q276" i="4" s="1"/>
  <c r="R276" i="4" s="1"/>
  <c r="I273" i="16" s="1"/>
  <c r="U276" i="4"/>
  <c r="V276" i="4" s="1"/>
  <c r="W276" i="4" s="1"/>
  <c r="K273" i="16" s="1"/>
  <c r="Z276" i="4"/>
  <c r="AA276" i="4" s="1"/>
  <c r="AB276" i="4" s="1"/>
  <c r="M273" i="16" s="1"/>
  <c r="AE276" i="4"/>
  <c r="AF276" i="4" s="1"/>
  <c r="AG276" i="4" s="1"/>
  <c r="O273" i="16" s="1"/>
  <c r="AJ276" i="4"/>
  <c r="AK276" i="4" s="1"/>
  <c r="AL276" i="4" s="1"/>
  <c r="Q273" i="16" s="1"/>
  <c r="AO276" i="4"/>
  <c r="AP276" i="4" s="1"/>
  <c r="AQ276" i="4" s="1"/>
  <c r="S273" i="16" s="1"/>
  <c r="AT276" i="4"/>
  <c r="AV276" i="4"/>
  <c r="A277" i="4"/>
  <c r="B277" i="4"/>
  <c r="B274" i="16" s="1"/>
  <c r="F277" i="4"/>
  <c r="G277" i="4" s="1"/>
  <c r="H277" i="4" s="1"/>
  <c r="K277" i="4"/>
  <c r="L277" i="4" s="1"/>
  <c r="M277" i="4" s="1"/>
  <c r="G274" i="16" s="1"/>
  <c r="P277" i="4"/>
  <c r="Q277" i="4" s="1"/>
  <c r="R277" i="4" s="1"/>
  <c r="I274" i="16" s="1"/>
  <c r="U277" i="4"/>
  <c r="V277" i="4" s="1"/>
  <c r="W277" i="4" s="1"/>
  <c r="K274" i="16" s="1"/>
  <c r="Z277" i="4"/>
  <c r="AA277" i="4" s="1"/>
  <c r="AB277" i="4" s="1"/>
  <c r="M274" i="16" s="1"/>
  <c r="AE277" i="4"/>
  <c r="AF277" i="4" s="1"/>
  <c r="AG277" i="4" s="1"/>
  <c r="O274" i="16" s="1"/>
  <c r="AJ277" i="4"/>
  <c r="AK277" i="4" s="1"/>
  <c r="AL277" i="4" s="1"/>
  <c r="Q274" i="16" s="1"/>
  <c r="AO277" i="4"/>
  <c r="AP277" i="4"/>
  <c r="AQ277" i="4" s="1"/>
  <c r="S274" i="16" s="1"/>
  <c r="AT277" i="4"/>
  <c r="A278" i="4"/>
  <c r="B278" i="4"/>
  <c r="F278" i="4"/>
  <c r="G278" i="4" s="1"/>
  <c r="H278" i="4" s="1"/>
  <c r="K278" i="4"/>
  <c r="L278" i="4" s="1"/>
  <c r="M278" i="4" s="1"/>
  <c r="G275" i="16" s="1"/>
  <c r="P278" i="4"/>
  <c r="Q278" i="4" s="1"/>
  <c r="R278" i="4" s="1"/>
  <c r="I275" i="16" s="1"/>
  <c r="U278" i="4"/>
  <c r="V278" i="4" s="1"/>
  <c r="W278" i="4" s="1"/>
  <c r="K275" i="16" s="1"/>
  <c r="Z278" i="4"/>
  <c r="AA278" i="4" s="1"/>
  <c r="AB278" i="4" s="1"/>
  <c r="M275" i="16" s="1"/>
  <c r="AE278" i="4"/>
  <c r="AF278" i="4" s="1"/>
  <c r="AG278" i="4" s="1"/>
  <c r="O275" i="16" s="1"/>
  <c r="AJ278" i="4"/>
  <c r="AK278" i="4" s="1"/>
  <c r="AL278" i="4" s="1"/>
  <c r="Q275" i="16" s="1"/>
  <c r="AO278" i="4"/>
  <c r="AP278" i="4" s="1"/>
  <c r="AQ278" i="4" s="1"/>
  <c r="S275" i="16" s="1"/>
  <c r="AT278" i="4"/>
  <c r="A279" i="4"/>
  <c r="F279" i="4"/>
  <c r="G279" i="4" s="1"/>
  <c r="H279" i="4" s="1"/>
  <c r="K279" i="4"/>
  <c r="L279" i="4" s="1"/>
  <c r="M279" i="4" s="1"/>
  <c r="G276" i="16" s="1"/>
  <c r="P279" i="4"/>
  <c r="Q279" i="4" s="1"/>
  <c r="R279" i="4" s="1"/>
  <c r="I276" i="16" s="1"/>
  <c r="U279" i="4"/>
  <c r="V279" i="4" s="1"/>
  <c r="W279" i="4" s="1"/>
  <c r="K276" i="16" s="1"/>
  <c r="Z279" i="4"/>
  <c r="AA279" i="4" s="1"/>
  <c r="AB279" i="4" s="1"/>
  <c r="M276" i="16" s="1"/>
  <c r="AE279" i="4"/>
  <c r="AF279" i="4" s="1"/>
  <c r="AG279" i="4" s="1"/>
  <c r="O276" i="16" s="1"/>
  <c r="AJ279" i="4"/>
  <c r="AK279" i="4" s="1"/>
  <c r="AL279" i="4" s="1"/>
  <c r="Q276" i="16" s="1"/>
  <c r="AO279" i="4"/>
  <c r="AP279" i="4" s="1"/>
  <c r="AQ279" i="4" s="1"/>
  <c r="S276" i="16" s="1"/>
  <c r="AT279" i="4"/>
  <c r="F280" i="4"/>
  <c r="G280" i="4" s="1"/>
  <c r="H280" i="4" s="1"/>
  <c r="K280" i="4"/>
  <c r="L280" i="4" s="1"/>
  <c r="M280" i="4" s="1"/>
  <c r="G277" i="16" s="1"/>
  <c r="P280" i="4"/>
  <c r="Q280" i="4" s="1"/>
  <c r="R280" i="4" s="1"/>
  <c r="I277" i="16" s="1"/>
  <c r="U280" i="4"/>
  <c r="V280" i="4" s="1"/>
  <c r="W280" i="4" s="1"/>
  <c r="K277" i="16" s="1"/>
  <c r="Z280" i="4"/>
  <c r="AA280" i="4" s="1"/>
  <c r="AB280" i="4" s="1"/>
  <c r="M277" i="16" s="1"/>
  <c r="AE280" i="4"/>
  <c r="AF280" i="4" s="1"/>
  <c r="AG280" i="4" s="1"/>
  <c r="O277" i="16" s="1"/>
  <c r="AJ280" i="4"/>
  <c r="AK280" i="4" s="1"/>
  <c r="AL280" i="4" s="1"/>
  <c r="Q277" i="16" s="1"/>
  <c r="AO280" i="4"/>
  <c r="AP280" i="4" s="1"/>
  <c r="AQ280" i="4" s="1"/>
  <c r="S277" i="16" s="1"/>
  <c r="AT280" i="4"/>
  <c r="AV280" i="4"/>
  <c r="A281" i="4"/>
  <c r="B281" i="4"/>
  <c r="F281" i="4"/>
  <c r="G281" i="4" s="1"/>
  <c r="H281" i="4" s="1"/>
  <c r="E278" i="16" s="1"/>
  <c r="K281" i="4"/>
  <c r="L281" i="4" s="1"/>
  <c r="M281" i="4" s="1"/>
  <c r="G278" i="16" s="1"/>
  <c r="P281" i="4"/>
  <c r="Q281" i="4" s="1"/>
  <c r="R281" i="4" s="1"/>
  <c r="I278" i="16" s="1"/>
  <c r="U281" i="4"/>
  <c r="V281" i="4" s="1"/>
  <c r="W281" i="4" s="1"/>
  <c r="K278" i="16" s="1"/>
  <c r="Z281" i="4"/>
  <c r="AA281" i="4" s="1"/>
  <c r="AB281" i="4" s="1"/>
  <c r="M278" i="16" s="1"/>
  <c r="AE281" i="4"/>
  <c r="AF281" i="4" s="1"/>
  <c r="AG281" i="4" s="1"/>
  <c r="O278" i="16" s="1"/>
  <c r="AJ281" i="4"/>
  <c r="AK281" i="4" s="1"/>
  <c r="AL281" i="4" s="1"/>
  <c r="Q278" i="16" s="1"/>
  <c r="AO281" i="4"/>
  <c r="AP281" i="4" s="1"/>
  <c r="AQ281" i="4"/>
  <c r="S278" i="16" s="1"/>
  <c r="AT281" i="4"/>
  <c r="A282" i="4"/>
  <c r="A283" i="4" s="1"/>
  <c r="F282" i="4"/>
  <c r="G282" i="4" s="1"/>
  <c r="H282" i="4" s="1"/>
  <c r="E279" i="16" s="1"/>
  <c r="K282" i="4"/>
  <c r="L282" i="4" s="1"/>
  <c r="M282" i="4" s="1"/>
  <c r="G279" i="16" s="1"/>
  <c r="P282" i="4"/>
  <c r="Q282" i="4" s="1"/>
  <c r="R282" i="4" s="1"/>
  <c r="I279" i="16" s="1"/>
  <c r="U282" i="4"/>
  <c r="V282" i="4" s="1"/>
  <c r="W282" i="4" s="1"/>
  <c r="K279" i="16" s="1"/>
  <c r="Z282" i="4"/>
  <c r="AA282" i="4" s="1"/>
  <c r="AB282" i="4" s="1"/>
  <c r="M279" i="16" s="1"/>
  <c r="AE282" i="4"/>
  <c r="AF282" i="4" s="1"/>
  <c r="AG282" i="4" s="1"/>
  <c r="O279" i="16" s="1"/>
  <c r="AJ282" i="4"/>
  <c r="AK282" i="4" s="1"/>
  <c r="AL282" i="4" s="1"/>
  <c r="Q279" i="16" s="1"/>
  <c r="AO282" i="4"/>
  <c r="AP282" i="4"/>
  <c r="AQ282" i="4"/>
  <c r="S279" i="16" s="1"/>
  <c r="AT282" i="4"/>
  <c r="F283" i="4"/>
  <c r="G283" i="4" s="1"/>
  <c r="H283" i="4" s="1"/>
  <c r="E280" i="16" s="1"/>
  <c r="K283" i="4"/>
  <c r="L283" i="4" s="1"/>
  <c r="M283" i="4" s="1"/>
  <c r="G280" i="16" s="1"/>
  <c r="P283" i="4"/>
  <c r="Q283" i="4" s="1"/>
  <c r="R283" i="4" s="1"/>
  <c r="I280" i="16" s="1"/>
  <c r="U283" i="4"/>
  <c r="V283" i="4" s="1"/>
  <c r="W283" i="4" s="1"/>
  <c r="K280" i="16" s="1"/>
  <c r="Z283" i="4"/>
  <c r="AA283" i="4" s="1"/>
  <c r="AB283" i="4" s="1"/>
  <c r="M280" i="16" s="1"/>
  <c r="AE283" i="4"/>
  <c r="AF283" i="4" s="1"/>
  <c r="AG283" i="4" s="1"/>
  <c r="O280" i="16" s="1"/>
  <c r="AJ283" i="4"/>
  <c r="AK283" i="4" s="1"/>
  <c r="AL283" i="4" s="1"/>
  <c r="Q280" i="16" s="1"/>
  <c r="AO283" i="4"/>
  <c r="AP283" i="4"/>
  <c r="AQ283" i="4" s="1"/>
  <c r="S280" i="16" s="1"/>
  <c r="AT283" i="4"/>
  <c r="F284" i="4"/>
  <c r="G284" i="4" s="1"/>
  <c r="H284" i="4" s="1"/>
  <c r="K284" i="4"/>
  <c r="L284" i="4" s="1"/>
  <c r="M284" i="4" s="1"/>
  <c r="G281" i="16" s="1"/>
  <c r="P284" i="4"/>
  <c r="Q284" i="4" s="1"/>
  <c r="R284" i="4" s="1"/>
  <c r="I281" i="16" s="1"/>
  <c r="U284" i="4"/>
  <c r="V284" i="4" s="1"/>
  <c r="W284" i="4" s="1"/>
  <c r="K281" i="16" s="1"/>
  <c r="Z284" i="4"/>
  <c r="AA284" i="4" s="1"/>
  <c r="AB284" i="4" s="1"/>
  <c r="M281" i="16" s="1"/>
  <c r="AE284" i="4"/>
  <c r="AF284" i="4" s="1"/>
  <c r="AG284" i="4" s="1"/>
  <c r="O281" i="16" s="1"/>
  <c r="AJ284" i="4"/>
  <c r="AK284" i="4" s="1"/>
  <c r="AL284" i="4" s="1"/>
  <c r="Q281" i="16" s="1"/>
  <c r="AO284" i="4"/>
  <c r="AP284" i="4"/>
  <c r="AQ284" i="4" s="1"/>
  <c r="S281" i="16" s="1"/>
  <c r="AT284" i="4"/>
  <c r="AV284" i="4"/>
  <c r="A285" i="4"/>
  <c r="B285" i="4"/>
  <c r="B282" i="16" s="1"/>
  <c r="F285" i="4"/>
  <c r="G285" i="4" s="1"/>
  <c r="H285" i="4" s="1"/>
  <c r="K285" i="4"/>
  <c r="L285" i="4" s="1"/>
  <c r="M285" i="4" s="1"/>
  <c r="G282" i="16" s="1"/>
  <c r="P285" i="4"/>
  <c r="Q285" i="4" s="1"/>
  <c r="R285" i="4" s="1"/>
  <c r="I282" i="16" s="1"/>
  <c r="U285" i="4"/>
  <c r="V285" i="4" s="1"/>
  <c r="W285" i="4" s="1"/>
  <c r="K282" i="16" s="1"/>
  <c r="Z285" i="4"/>
  <c r="AA285" i="4" s="1"/>
  <c r="AB285" i="4" s="1"/>
  <c r="M282" i="16" s="1"/>
  <c r="AE285" i="4"/>
  <c r="AF285" i="4" s="1"/>
  <c r="AG285" i="4" s="1"/>
  <c r="O282" i="16" s="1"/>
  <c r="AJ285" i="4"/>
  <c r="AK285" i="4" s="1"/>
  <c r="AL285" i="4" s="1"/>
  <c r="Q282" i="16" s="1"/>
  <c r="AO285" i="4"/>
  <c r="AP285" i="4"/>
  <c r="AQ285" i="4" s="1"/>
  <c r="S282" i="16" s="1"/>
  <c r="AT285" i="4"/>
  <c r="A286" i="4"/>
  <c r="A287" i="4" s="1"/>
  <c r="B286" i="4"/>
  <c r="B283" i="16" s="1"/>
  <c r="F286" i="4"/>
  <c r="G286" i="4" s="1"/>
  <c r="H286" i="4" s="1"/>
  <c r="K286" i="4"/>
  <c r="L286" i="4" s="1"/>
  <c r="M286" i="4" s="1"/>
  <c r="G283" i="16" s="1"/>
  <c r="P286" i="4"/>
  <c r="Q286" i="4" s="1"/>
  <c r="R286" i="4" s="1"/>
  <c r="I283" i="16" s="1"/>
  <c r="U286" i="4"/>
  <c r="V286" i="4" s="1"/>
  <c r="W286" i="4" s="1"/>
  <c r="K283" i="16" s="1"/>
  <c r="Z286" i="4"/>
  <c r="AA286" i="4" s="1"/>
  <c r="AB286" i="4" s="1"/>
  <c r="M283" i="16" s="1"/>
  <c r="AE286" i="4"/>
  <c r="AF286" i="4" s="1"/>
  <c r="AG286" i="4" s="1"/>
  <c r="O283" i="16" s="1"/>
  <c r="AJ286" i="4"/>
  <c r="AK286" i="4" s="1"/>
  <c r="AL286" i="4" s="1"/>
  <c r="Q283" i="16" s="1"/>
  <c r="AO286" i="4"/>
  <c r="AP286" i="4" s="1"/>
  <c r="AQ286" i="4" s="1"/>
  <c r="S283" i="16" s="1"/>
  <c r="AT286" i="4"/>
  <c r="F287" i="4"/>
  <c r="G287" i="4" s="1"/>
  <c r="H287" i="4" s="1"/>
  <c r="K287" i="4"/>
  <c r="L287" i="4" s="1"/>
  <c r="M287" i="4" s="1"/>
  <c r="G284" i="16" s="1"/>
  <c r="P287" i="4"/>
  <c r="Q287" i="4" s="1"/>
  <c r="R287" i="4" s="1"/>
  <c r="I284" i="16" s="1"/>
  <c r="U287" i="4"/>
  <c r="V287" i="4" s="1"/>
  <c r="W287" i="4" s="1"/>
  <c r="K284" i="16" s="1"/>
  <c r="Z287" i="4"/>
  <c r="AA287" i="4" s="1"/>
  <c r="AB287" i="4" s="1"/>
  <c r="M284" i="16" s="1"/>
  <c r="AE287" i="4"/>
  <c r="AF287" i="4" s="1"/>
  <c r="AG287" i="4" s="1"/>
  <c r="O284" i="16" s="1"/>
  <c r="AJ287" i="4"/>
  <c r="AK287" i="4" s="1"/>
  <c r="AL287" i="4" s="1"/>
  <c r="Q284" i="16" s="1"/>
  <c r="AO287" i="4"/>
  <c r="AP287" i="4" s="1"/>
  <c r="AQ287" i="4" s="1"/>
  <c r="S284" i="16" s="1"/>
  <c r="AT287" i="4"/>
  <c r="F288" i="4"/>
  <c r="G288" i="4" s="1"/>
  <c r="H288" i="4" s="1"/>
  <c r="K288" i="4"/>
  <c r="L288" i="4" s="1"/>
  <c r="M288" i="4" s="1"/>
  <c r="G285" i="16" s="1"/>
  <c r="P288" i="4"/>
  <c r="Q288" i="4" s="1"/>
  <c r="R288" i="4" s="1"/>
  <c r="I285" i="16" s="1"/>
  <c r="U288" i="4"/>
  <c r="V288" i="4" s="1"/>
  <c r="W288" i="4" s="1"/>
  <c r="K285" i="16" s="1"/>
  <c r="Z288" i="4"/>
  <c r="AA288" i="4" s="1"/>
  <c r="AB288" i="4" s="1"/>
  <c r="M285" i="16" s="1"/>
  <c r="AE288" i="4"/>
  <c r="AF288" i="4" s="1"/>
  <c r="AG288" i="4" s="1"/>
  <c r="O285" i="16" s="1"/>
  <c r="AJ288" i="4"/>
  <c r="AK288" i="4" s="1"/>
  <c r="AL288" i="4" s="1"/>
  <c r="Q285" i="16" s="1"/>
  <c r="AO288" i="4"/>
  <c r="AP288" i="4"/>
  <c r="AQ288" i="4" s="1"/>
  <c r="S285" i="16" s="1"/>
  <c r="AT288" i="4"/>
  <c r="AV288" i="4"/>
  <c r="A289" i="4"/>
  <c r="B289" i="4"/>
  <c r="B286" i="16" s="1"/>
  <c r="F289" i="4"/>
  <c r="G289" i="4" s="1"/>
  <c r="H289" i="4" s="1"/>
  <c r="E286" i="16" s="1"/>
  <c r="K289" i="4"/>
  <c r="L289" i="4" s="1"/>
  <c r="M289" i="4" s="1"/>
  <c r="G286" i="16" s="1"/>
  <c r="P289" i="4"/>
  <c r="Q289" i="4" s="1"/>
  <c r="R289" i="4" s="1"/>
  <c r="I286" i="16" s="1"/>
  <c r="U289" i="4"/>
  <c r="V289" i="4" s="1"/>
  <c r="W289" i="4" s="1"/>
  <c r="K286" i="16" s="1"/>
  <c r="Z289" i="4"/>
  <c r="AA289" i="4" s="1"/>
  <c r="AB289" i="4" s="1"/>
  <c r="M286" i="16" s="1"/>
  <c r="AE289" i="4"/>
  <c r="AF289" i="4" s="1"/>
  <c r="AG289" i="4" s="1"/>
  <c r="O286" i="16" s="1"/>
  <c r="AJ289" i="4"/>
  <c r="AK289" i="4" s="1"/>
  <c r="AL289" i="4" s="1"/>
  <c r="Q286" i="16" s="1"/>
  <c r="AO289" i="4"/>
  <c r="AP289" i="4" s="1"/>
  <c r="AQ289" i="4" s="1"/>
  <c r="S286" i="16" s="1"/>
  <c r="AT289" i="4"/>
  <c r="A290" i="4"/>
  <c r="B290" i="4"/>
  <c r="F290" i="4"/>
  <c r="G290" i="4" s="1"/>
  <c r="H290" i="4" s="1"/>
  <c r="E287" i="16" s="1"/>
  <c r="K290" i="4"/>
  <c r="L290" i="4" s="1"/>
  <c r="M290" i="4" s="1"/>
  <c r="G287" i="16" s="1"/>
  <c r="P290" i="4"/>
  <c r="Q290" i="4" s="1"/>
  <c r="R290" i="4" s="1"/>
  <c r="I287" i="16" s="1"/>
  <c r="U290" i="4"/>
  <c r="V290" i="4" s="1"/>
  <c r="W290" i="4" s="1"/>
  <c r="K287" i="16" s="1"/>
  <c r="Z290" i="4"/>
  <c r="AA290" i="4" s="1"/>
  <c r="AB290" i="4" s="1"/>
  <c r="M287" i="16" s="1"/>
  <c r="AE290" i="4"/>
  <c r="AF290" i="4" s="1"/>
  <c r="AG290" i="4" s="1"/>
  <c r="O287" i="16" s="1"/>
  <c r="AJ290" i="4"/>
  <c r="AK290" i="4" s="1"/>
  <c r="AL290" i="4" s="1"/>
  <c r="Q287" i="16" s="1"/>
  <c r="AO290" i="4"/>
  <c r="AP290" i="4" s="1"/>
  <c r="AQ290" i="4" s="1"/>
  <c r="S287" i="16" s="1"/>
  <c r="AT290" i="4"/>
  <c r="A291" i="4"/>
  <c r="F291" i="4"/>
  <c r="G291" i="4" s="1"/>
  <c r="H291" i="4" s="1"/>
  <c r="E288" i="16" s="1"/>
  <c r="K291" i="4"/>
  <c r="L291" i="4" s="1"/>
  <c r="M291" i="4" s="1"/>
  <c r="G288" i="16" s="1"/>
  <c r="P291" i="4"/>
  <c r="Q291" i="4" s="1"/>
  <c r="R291" i="4" s="1"/>
  <c r="I288" i="16" s="1"/>
  <c r="U291" i="4"/>
  <c r="V291" i="4" s="1"/>
  <c r="W291" i="4" s="1"/>
  <c r="K288" i="16" s="1"/>
  <c r="Z291" i="4"/>
  <c r="AA291" i="4" s="1"/>
  <c r="AB291" i="4" s="1"/>
  <c r="M288" i="16" s="1"/>
  <c r="AE291" i="4"/>
  <c r="AF291" i="4" s="1"/>
  <c r="AG291" i="4" s="1"/>
  <c r="O288" i="16" s="1"/>
  <c r="AJ291" i="4"/>
  <c r="AK291" i="4" s="1"/>
  <c r="AL291" i="4" s="1"/>
  <c r="Q288" i="16" s="1"/>
  <c r="AO291" i="4"/>
  <c r="AP291" i="4"/>
  <c r="AQ291" i="4" s="1"/>
  <c r="S288" i="16" s="1"/>
  <c r="AT291" i="4"/>
  <c r="F292" i="4"/>
  <c r="G292" i="4" s="1"/>
  <c r="H292" i="4" s="1"/>
  <c r="K292" i="4"/>
  <c r="L292" i="4" s="1"/>
  <c r="M292" i="4" s="1"/>
  <c r="G289" i="16" s="1"/>
  <c r="P292" i="4"/>
  <c r="Q292" i="4" s="1"/>
  <c r="R292" i="4" s="1"/>
  <c r="I289" i="16" s="1"/>
  <c r="U292" i="4"/>
  <c r="V292" i="4" s="1"/>
  <c r="W292" i="4" s="1"/>
  <c r="K289" i="16" s="1"/>
  <c r="Z292" i="4"/>
  <c r="AA292" i="4" s="1"/>
  <c r="AB292" i="4" s="1"/>
  <c r="M289" i="16" s="1"/>
  <c r="AE292" i="4"/>
  <c r="AF292" i="4" s="1"/>
  <c r="AG292" i="4" s="1"/>
  <c r="O289" i="16" s="1"/>
  <c r="AJ292" i="4"/>
  <c r="AK292" i="4" s="1"/>
  <c r="AL292" i="4" s="1"/>
  <c r="Q289" i="16" s="1"/>
  <c r="AO292" i="4"/>
  <c r="AP292" i="4" s="1"/>
  <c r="AQ292" i="4"/>
  <c r="S289" i="16" s="1"/>
  <c r="AT292" i="4"/>
  <c r="AV292" i="4"/>
  <c r="A293" i="4"/>
  <c r="B293" i="4"/>
  <c r="B290" i="16" s="1"/>
  <c r="F293" i="4"/>
  <c r="G293" i="4" s="1"/>
  <c r="H293" i="4" s="1"/>
  <c r="K293" i="4"/>
  <c r="L293" i="4" s="1"/>
  <c r="M293" i="4" s="1"/>
  <c r="G290" i="16" s="1"/>
  <c r="P293" i="4"/>
  <c r="Q293" i="4" s="1"/>
  <c r="R293" i="4" s="1"/>
  <c r="I290" i="16" s="1"/>
  <c r="U293" i="4"/>
  <c r="V293" i="4" s="1"/>
  <c r="W293" i="4" s="1"/>
  <c r="K290" i="16" s="1"/>
  <c r="Z293" i="4"/>
  <c r="AA293" i="4" s="1"/>
  <c r="AB293" i="4" s="1"/>
  <c r="M290" i="16" s="1"/>
  <c r="AE293" i="4"/>
  <c r="AF293" i="4" s="1"/>
  <c r="AG293" i="4" s="1"/>
  <c r="O290" i="16" s="1"/>
  <c r="AJ293" i="4"/>
  <c r="AK293" i="4" s="1"/>
  <c r="AL293" i="4" s="1"/>
  <c r="Q290" i="16" s="1"/>
  <c r="AO293" i="4"/>
  <c r="AP293" i="4" s="1"/>
  <c r="AQ293" i="4" s="1"/>
  <c r="S290" i="16" s="1"/>
  <c r="AT293" i="4"/>
  <c r="A294" i="4"/>
  <c r="A295" i="4" s="1"/>
  <c r="F294" i="4"/>
  <c r="G294" i="4" s="1"/>
  <c r="H294" i="4" s="1"/>
  <c r="K294" i="4"/>
  <c r="L294" i="4" s="1"/>
  <c r="M294" i="4" s="1"/>
  <c r="G291" i="16" s="1"/>
  <c r="P294" i="4"/>
  <c r="Q294" i="4" s="1"/>
  <c r="R294" i="4" s="1"/>
  <c r="I291" i="16" s="1"/>
  <c r="U294" i="4"/>
  <c r="V294" i="4" s="1"/>
  <c r="W294" i="4" s="1"/>
  <c r="K291" i="16" s="1"/>
  <c r="Z294" i="4"/>
  <c r="AA294" i="4" s="1"/>
  <c r="AB294" i="4" s="1"/>
  <c r="M291" i="16" s="1"/>
  <c r="AE294" i="4"/>
  <c r="AF294" i="4" s="1"/>
  <c r="AG294" i="4" s="1"/>
  <c r="O291" i="16" s="1"/>
  <c r="AJ294" i="4"/>
  <c r="AK294" i="4" s="1"/>
  <c r="AL294" i="4" s="1"/>
  <c r="Q291" i="16" s="1"/>
  <c r="AO294" i="4"/>
  <c r="AP294" i="4" s="1"/>
  <c r="AQ294" i="4"/>
  <c r="S291" i="16" s="1"/>
  <c r="AT294" i="4"/>
  <c r="F295" i="4"/>
  <c r="G295" i="4" s="1"/>
  <c r="H295" i="4" s="1"/>
  <c r="K295" i="4"/>
  <c r="L295" i="4" s="1"/>
  <c r="M295" i="4" s="1"/>
  <c r="G292" i="16" s="1"/>
  <c r="P295" i="4"/>
  <c r="Q295" i="4" s="1"/>
  <c r="R295" i="4" s="1"/>
  <c r="I292" i="16" s="1"/>
  <c r="U295" i="4"/>
  <c r="V295" i="4" s="1"/>
  <c r="W295" i="4" s="1"/>
  <c r="K292" i="16" s="1"/>
  <c r="Z295" i="4"/>
  <c r="AA295" i="4" s="1"/>
  <c r="AB295" i="4" s="1"/>
  <c r="M292" i="16" s="1"/>
  <c r="AE295" i="4"/>
  <c r="AF295" i="4" s="1"/>
  <c r="AG295" i="4" s="1"/>
  <c r="O292" i="16" s="1"/>
  <c r="AJ295" i="4"/>
  <c r="AK295" i="4" s="1"/>
  <c r="AL295" i="4" s="1"/>
  <c r="Q292" i="16" s="1"/>
  <c r="AO295" i="4"/>
  <c r="AP295" i="4"/>
  <c r="AQ295" i="4"/>
  <c r="S292" i="16" s="1"/>
  <c r="AT295" i="4"/>
  <c r="F296" i="4"/>
  <c r="G296" i="4" s="1"/>
  <c r="H296" i="4" s="1"/>
  <c r="K296" i="4"/>
  <c r="L296" i="4" s="1"/>
  <c r="M296" i="4" s="1"/>
  <c r="G293" i="16" s="1"/>
  <c r="P296" i="4"/>
  <c r="Q296" i="4" s="1"/>
  <c r="R296" i="4" s="1"/>
  <c r="I293" i="16" s="1"/>
  <c r="U296" i="4"/>
  <c r="V296" i="4" s="1"/>
  <c r="W296" i="4" s="1"/>
  <c r="K293" i="16" s="1"/>
  <c r="Z296" i="4"/>
  <c r="AA296" i="4" s="1"/>
  <c r="AB296" i="4" s="1"/>
  <c r="M293" i="16" s="1"/>
  <c r="AE296" i="4"/>
  <c r="AF296" i="4" s="1"/>
  <c r="AG296" i="4" s="1"/>
  <c r="O293" i="16" s="1"/>
  <c r="AJ296" i="4"/>
  <c r="AK296" i="4" s="1"/>
  <c r="AL296" i="4" s="1"/>
  <c r="Q293" i="16" s="1"/>
  <c r="AO296" i="4"/>
  <c r="AP296" i="4" s="1"/>
  <c r="AQ296" i="4" s="1"/>
  <c r="S293" i="16" s="1"/>
  <c r="AT296" i="4"/>
  <c r="AV296" i="4"/>
  <c r="A297" i="4"/>
  <c r="A298" i="4" s="1"/>
  <c r="A299" i="4" s="1"/>
  <c r="B297" i="4"/>
  <c r="B294" i="16" s="1"/>
  <c r="F297" i="4"/>
  <c r="G297" i="4" s="1"/>
  <c r="H297" i="4" s="1"/>
  <c r="E294" i="16" s="1"/>
  <c r="K297" i="4"/>
  <c r="L297" i="4" s="1"/>
  <c r="M297" i="4" s="1"/>
  <c r="G294" i="16" s="1"/>
  <c r="P297" i="4"/>
  <c r="Q297" i="4" s="1"/>
  <c r="R297" i="4" s="1"/>
  <c r="I294" i="16" s="1"/>
  <c r="U297" i="4"/>
  <c r="V297" i="4" s="1"/>
  <c r="W297" i="4" s="1"/>
  <c r="K294" i="16" s="1"/>
  <c r="Z297" i="4"/>
  <c r="AA297" i="4" s="1"/>
  <c r="AB297" i="4" s="1"/>
  <c r="M294" i="16" s="1"/>
  <c r="AE297" i="4"/>
  <c r="AF297" i="4" s="1"/>
  <c r="AG297" i="4" s="1"/>
  <c r="O294" i="16" s="1"/>
  <c r="AJ297" i="4"/>
  <c r="AK297" i="4" s="1"/>
  <c r="AL297" i="4" s="1"/>
  <c r="Q294" i="16" s="1"/>
  <c r="AO297" i="4"/>
  <c r="AP297" i="4" s="1"/>
  <c r="AQ297" i="4" s="1"/>
  <c r="S294" i="16" s="1"/>
  <c r="AT297" i="4"/>
  <c r="F298" i="4"/>
  <c r="G298" i="4" s="1"/>
  <c r="H298" i="4" s="1"/>
  <c r="E295" i="16" s="1"/>
  <c r="K298" i="4"/>
  <c r="L298" i="4" s="1"/>
  <c r="M298" i="4" s="1"/>
  <c r="G295" i="16" s="1"/>
  <c r="P298" i="4"/>
  <c r="Q298" i="4" s="1"/>
  <c r="R298" i="4" s="1"/>
  <c r="I295" i="16" s="1"/>
  <c r="U298" i="4"/>
  <c r="V298" i="4" s="1"/>
  <c r="W298" i="4" s="1"/>
  <c r="K295" i="16" s="1"/>
  <c r="Z298" i="4"/>
  <c r="AA298" i="4" s="1"/>
  <c r="AB298" i="4" s="1"/>
  <c r="M295" i="16" s="1"/>
  <c r="AE298" i="4"/>
  <c r="AF298" i="4" s="1"/>
  <c r="AG298" i="4" s="1"/>
  <c r="O295" i="16" s="1"/>
  <c r="AJ298" i="4"/>
  <c r="AK298" i="4" s="1"/>
  <c r="AL298" i="4" s="1"/>
  <c r="Q295" i="16" s="1"/>
  <c r="AO298" i="4"/>
  <c r="AP298" i="4"/>
  <c r="AQ298" i="4"/>
  <c r="S295" i="16" s="1"/>
  <c r="AT298" i="4"/>
  <c r="F299" i="4"/>
  <c r="G299" i="4" s="1"/>
  <c r="H299" i="4" s="1"/>
  <c r="E296" i="16" s="1"/>
  <c r="K299" i="4"/>
  <c r="L299" i="4" s="1"/>
  <c r="M299" i="4" s="1"/>
  <c r="G296" i="16" s="1"/>
  <c r="P299" i="4"/>
  <c r="Q299" i="4" s="1"/>
  <c r="R299" i="4" s="1"/>
  <c r="I296" i="16" s="1"/>
  <c r="U299" i="4"/>
  <c r="V299" i="4" s="1"/>
  <c r="W299" i="4" s="1"/>
  <c r="K296" i="16" s="1"/>
  <c r="Z299" i="4"/>
  <c r="AA299" i="4" s="1"/>
  <c r="AB299" i="4" s="1"/>
  <c r="M296" i="16" s="1"/>
  <c r="AE299" i="4"/>
  <c r="AF299" i="4" s="1"/>
  <c r="AG299" i="4" s="1"/>
  <c r="O296" i="16" s="1"/>
  <c r="AJ299" i="4"/>
  <c r="AK299" i="4" s="1"/>
  <c r="AL299" i="4" s="1"/>
  <c r="Q296" i="16" s="1"/>
  <c r="AO299" i="4"/>
  <c r="AP299" i="4"/>
  <c r="AQ299" i="4" s="1"/>
  <c r="S296" i="16" s="1"/>
  <c r="AT299" i="4"/>
  <c r="F300" i="4"/>
  <c r="G300" i="4" s="1"/>
  <c r="H300" i="4" s="1"/>
  <c r="K300" i="4"/>
  <c r="L300" i="4" s="1"/>
  <c r="M300" i="4" s="1"/>
  <c r="G297" i="16" s="1"/>
  <c r="P300" i="4"/>
  <c r="Q300" i="4" s="1"/>
  <c r="R300" i="4" s="1"/>
  <c r="I297" i="16" s="1"/>
  <c r="U300" i="4"/>
  <c r="V300" i="4" s="1"/>
  <c r="W300" i="4" s="1"/>
  <c r="K297" i="16" s="1"/>
  <c r="Z300" i="4"/>
  <c r="AA300" i="4" s="1"/>
  <c r="AB300" i="4" s="1"/>
  <c r="M297" i="16" s="1"/>
  <c r="AE300" i="4"/>
  <c r="AF300" i="4" s="1"/>
  <c r="AG300" i="4" s="1"/>
  <c r="O297" i="16" s="1"/>
  <c r="AJ300" i="4"/>
  <c r="AK300" i="4" s="1"/>
  <c r="AL300" i="4" s="1"/>
  <c r="Q297" i="16" s="1"/>
  <c r="AO300" i="4"/>
  <c r="AP300" i="4" s="1"/>
  <c r="AQ300" i="4" s="1"/>
  <c r="S297" i="16" s="1"/>
  <c r="AT300" i="4"/>
  <c r="AV300" i="4"/>
  <c r="A301" i="4"/>
  <c r="A302" i="4" s="1"/>
  <c r="A303" i="4" s="1"/>
  <c r="B301" i="4"/>
  <c r="B298" i="16" s="1"/>
  <c r="F301" i="4"/>
  <c r="G301" i="4" s="1"/>
  <c r="H301" i="4" s="1"/>
  <c r="K301" i="4"/>
  <c r="L301" i="4" s="1"/>
  <c r="M301" i="4" s="1"/>
  <c r="G298" i="16" s="1"/>
  <c r="P301" i="4"/>
  <c r="Q301" i="4" s="1"/>
  <c r="R301" i="4" s="1"/>
  <c r="I298" i="16" s="1"/>
  <c r="U301" i="4"/>
  <c r="V301" i="4" s="1"/>
  <c r="W301" i="4" s="1"/>
  <c r="K298" i="16" s="1"/>
  <c r="Z301" i="4"/>
  <c r="AA301" i="4" s="1"/>
  <c r="AB301" i="4" s="1"/>
  <c r="M298" i="16" s="1"/>
  <c r="AE301" i="4"/>
  <c r="AF301" i="4" s="1"/>
  <c r="AG301" i="4" s="1"/>
  <c r="O298" i="16" s="1"/>
  <c r="AJ301" i="4"/>
  <c r="AK301" i="4" s="1"/>
  <c r="AL301" i="4" s="1"/>
  <c r="Q298" i="16" s="1"/>
  <c r="AO301" i="4"/>
  <c r="AP301" i="4"/>
  <c r="AQ301" i="4"/>
  <c r="S298" i="16" s="1"/>
  <c r="AT301" i="4"/>
  <c r="B302" i="4"/>
  <c r="B299" i="16" s="1"/>
  <c r="F302" i="4"/>
  <c r="G302" i="4" s="1"/>
  <c r="H302" i="4" s="1"/>
  <c r="K302" i="4"/>
  <c r="L302" i="4" s="1"/>
  <c r="M302" i="4" s="1"/>
  <c r="G299" i="16" s="1"/>
  <c r="P302" i="4"/>
  <c r="Q302" i="4" s="1"/>
  <c r="R302" i="4" s="1"/>
  <c r="I299" i="16" s="1"/>
  <c r="U302" i="4"/>
  <c r="V302" i="4" s="1"/>
  <c r="W302" i="4" s="1"/>
  <c r="K299" i="16" s="1"/>
  <c r="Z302" i="4"/>
  <c r="AA302" i="4" s="1"/>
  <c r="AB302" i="4" s="1"/>
  <c r="M299" i="16" s="1"/>
  <c r="AE302" i="4"/>
  <c r="AF302" i="4" s="1"/>
  <c r="AG302" i="4" s="1"/>
  <c r="O299" i="16" s="1"/>
  <c r="AJ302" i="4"/>
  <c r="AK302" i="4" s="1"/>
  <c r="AL302" i="4" s="1"/>
  <c r="Q299" i="16" s="1"/>
  <c r="AO302" i="4"/>
  <c r="AP302" i="4" s="1"/>
  <c r="AQ302" i="4" s="1"/>
  <c r="S299" i="16" s="1"/>
  <c r="AT302" i="4"/>
  <c r="F303" i="4"/>
  <c r="G303" i="4" s="1"/>
  <c r="H303" i="4" s="1"/>
  <c r="K303" i="4"/>
  <c r="L303" i="4" s="1"/>
  <c r="M303" i="4" s="1"/>
  <c r="G300" i="16" s="1"/>
  <c r="P303" i="4"/>
  <c r="Q303" i="4" s="1"/>
  <c r="R303" i="4" s="1"/>
  <c r="I300" i="16" s="1"/>
  <c r="U303" i="4"/>
  <c r="V303" i="4" s="1"/>
  <c r="W303" i="4" s="1"/>
  <c r="K300" i="16" s="1"/>
  <c r="Z303" i="4"/>
  <c r="AA303" i="4" s="1"/>
  <c r="AB303" i="4" s="1"/>
  <c r="M300" i="16" s="1"/>
  <c r="AE303" i="4"/>
  <c r="AF303" i="4" s="1"/>
  <c r="AG303" i="4" s="1"/>
  <c r="O300" i="16" s="1"/>
  <c r="AJ303" i="4"/>
  <c r="AK303" i="4" s="1"/>
  <c r="AL303" i="4" s="1"/>
  <c r="Q300" i="16" s="1"/>
  <c r="AO303" i="4"/>
  <c r="AP303" i="4" s="1"/>
  <c r="AQ303" i="4" s="1"/>
  <c r="S300" i="16" s="1"/>
  <c r="AT303" i="4"/>
  <c r="F304" i="4"/>
  <c r="G304" i="4" s="1"/>
  <c r="H304" i="4" s="1"/>
  <c r="K304" i="4"/>
  <c r="L304" i="4" s="1"/>
  <c r="M304" i="4" s="1"/>
  <c r="G301" i="16" s="1"/>
  <c r="P304" i="4"/>
  <c r="Q304" i="4" s="1"/>
  <c r="R304" i="4" s="1"/>
  <c r="I301" i="16" s="1"/>
  <c r="U304" i="4"/>
  <c r="V304" i="4" s="1"/>
  <c r="W304" i="4" s="1"/>
  <c r="K301" i="16" s="1"/>
  <c r="Z304" i="4"/>
  <c r="AA304" i="4" s="1"/>
  <c r="AB304" i="4" s="1"/>
  <c r="M301" i="16" s="1"/>
  <c r="AE304" i="4"/>
  <c r="AF304" i="4" s="1"/>
  <c r="AG304" i="4" s="1"/>
  <c r="O301" i="16" s="1"/>
  <c r="AJ304" i="4"/>
  <c r="AK304" i="4" s="1"/>
  <c r="AL304" i="4" s="1"/>
  <c r="Q301" i="16" s="1"/>
  <c r="AO304" i="4"/>
  <c r="AP304" i="4" s="1"/>
  <c r="AQ304" i="4" s="1"/>
  <c r="S301" i="16" s="1"/>
  <c r="AT304" i="4"/>
  <c r="AV304" i="4"/>
  <c r="A305" i="4"/>
  <c r="A306" i="4" s="1"/>
  <c r="A307" i="4" s="1"/>
  <c r="B305" i="4"/>
  <c r="B302" i="16" s="1"/>
  <c r="F305" i="4"/>
  <c r="G305" i="4" s="1"/>
  <c r="H305" i="4" s="1"/>
  <c r="E302" i="16" s="1"/>
  <c r="K305" i="4"/>
  <c r="L305" i="4" s="1"/>
  <c r="M305" i="4" s="1"/>
  <c r="G302" i="16" s="1"/>
  <c r="P305" i="4"/>
  <c r="Q305" i="4" s="1"/>
  <c r="R305" i="4" s="1"/>
  <c r="I302" i="16" s="1"/>
  <c r="U305" i="4"/>
  <c r="V305" i="4" s="1"/>
  <c r="W305" i="4" s="1"/>
  <c r="K302" i="16" s="1"/>
  <c r="Z305" i="4"/>
  <c r="AA305" i="4" s="1"/>
  <c r="AB305" i="4" s="1"/>
  <c r="M302" i="16" s="1"/>
  <c r="AE305" i="4"/>
  <c r="AF305" i="4" s="1"/>
  <c r="AG305" i="4" s="1"/>
  <c r="O302" i="16" s="1"/>
  <c r="AJ305" i="4"/>
  <c r="AK305" i="4" s="1"/>
  <c r="AL305" i="4" s="1"/>
  <c r="Q302" i="16" s="1"/>
  <c r="AO305" i="4"/>
  <c r="AP305" i="4"/>
  <c r="AQ305" i="4"/>
  <c r="S302" i="16" s="1"/>
  <c r="AT305" i="4"/>
  <c r="B306" i="4"/>
  <c r="B303" i="16" s="1"/>
  <c r="F306" i="4"/>
  <c r="G306" i="4" s="1"/>
  <c r="H306" i="4" s="1"/>
  <c r="E303" i="16" s="1"/>
  <c r="K306" i="4"/>
  <c r="L306" i="4" s="1"/>
  <c r="M306" i="4" s="1"/>
  <c r="G303" i="16" s="1"/>
  <c r="P306" i="4"/>
  <c r="Q306" i="4" s="1"/>
  <c r="R306" i="4" s="1"/>
  <c r="I303" i="16" s="1"/>
  <c r="U306" i="4"/>
  <c r="V306" i="4" s="1"/>
  <c r="W306" i="4" s="1"/>
  <c r="K303" i="16" s="1"/>
  <c r="Z306" i="4"/>
  <c r="AA306" i="4" s="1"/>
  <c r="AB306" i="4" s="1"/>
  <c r="M303" i="16" s="1"/>
  <c r="AE306" i="4"/>
  <c r="AF306" i="4" s="1"/>
  <c r="AG306" i="4" s="1"/>
  <c r="O303" i="16" s="1"/>
  <c r="AJ306" i="4"/>
  <c r="AK306" i="4" s="1"/>
  <c r="AL306" i="4" s="1"/>
  <c r="Q303" i="16" s="1"/>
  <c r="AO306" i="4"/>
  <c r="AP306" i="4" s="1"/>
  <c r="AQ306" i="4" s="1"/>
  <c r="S303" i="16" s="1"/>
  <c r="AT306" i="4"/>
  <c r="F307" i="4"/>
  <c r="G307" i="4" s="1"/>
  <c r="H307" i="4" s="1"/>
  <c r="E304" i="16" s="1"/>
  <c r="K307" i="4"/>
  <c r="L307" i="4" s="1"/>
  <c r="M307" i="4" s="1"/>
  <c r="G304" i="16" s="1"/>
  <c r="P307" i="4"/>
  <c r="Q307" i="4" s="1"/>
  <c r="R307" i="4" s="1"/>
  <c r="I304" i="16" s="1"/>
  <c r="U307" i="4"/>
  <c r="V307" i="4" s="1"/>
  <c r="W307" i="4" s="1"/>
  <c r="K304" i="16" s="1"/>
  <c r="Z307" i="4"/>
  <c r="AA307" i="4" s="1"/>
  <c r="AB307" i="4" s="1"/>
  <c r="M304" i="16" s="1"/>
  <c r="AE307" i="4"/>
  <c r="AF307" i="4" s="1"/>
  <c r="AG307" i="4" s="1"/>
  <c r="O304" i="16" s="1"/>
  <c r="AJ307" i="4"/>
  <c r="AK307" i="4" s="1"/>
  <c r="AL307" i="4" s="1"/>
  <c r="Q304" i="16" s="1"/>
  <c r="AO307" i="4"/>
  <c r="AP307" i="4"/>
  <c r="AQ307" i="4"/>
  <c r="S304" i="16" s="1"/>
  <c r="AT307" i="4"/>
  <c r="F308" i="4"/>
  <c r="G308" i="4" s="1"/>
  <c r="H308" i="4" s="1"/>
  <c r="K308" i="4"/>
  <c r="L308" i="4" s="1"/>
  <c r="M308" i="4" s="1"/>
  <c r="G305" i="16" s="1"/>
  <c r="P308" i="4"/>
  <c r="Q308" i="4" s="1"/>
  <c r="R308" i="4" s="1"/>
  <c r="I305" i="16" s="1"/>
  <c r="U308" i="4"/>
  <c r="V308" i="4" s="1"/>
  <c r="W308" i="4" s="1"/>
  <c r="K305" i="16" s="1"/>
  <c r="Z308" i="4"/>
  <c r="AA308" i="4" s="1"/>
  <c r="AB308" i="4" s="1"/>
  <c r="M305" i="16" s="1"/>
  <c r="AE308" i="4"/>
  <c r="AF308" i="4" s="1"/>
  <c r="AG308" i="4" s="1"/>
  <c r="O305" i="16" s="1"/>
  <c r="AJ308" i="4"/>
  <c r="AK308" i="4" s="1"/>
  <c r="AL308" i="4" s="1"/>
  <c r="Q305" i="16" s="1"/>
  <c r="AO308" i="4"/>
  <c r="AP308" i="4" s="1"/>
  <c r="AQ308" i="4" s="1"/>
  <c r="S305" i="16" s="1"/>
  <c r="AT308" i="4"/>
  <c r="AV308" i="4"/>
  <c r="A309" i="4"/>
  <c r="B309" i="4"/>
  <c r="B306" i="16" s="1"/>
  <c r="F309" i="4"/>
  <c r="G309" i="4" s="1"/>
  <c r="H309" i="4" s="1"/>
  <c r="K309" i="4"/>
  <c r="L309" i="4" s="1"/>
  <c r="M309" i="4" s="1"/>
  <c r="G306" i="16" s="1"/>
  <c r="P309" i="4"/>
  <c r="Q309" i="4" s="1"/>
  <c r="R309" i="4" s="1"/>
  <c r="I306" i="16" s="1"/>
  <c r="U309" i="4"/>
  <c r="V309" i="4" s="1"/>
  <c r="W309" i="4" s="1"/>
  <c r="K306" i="16" s="1"/>
  <c r="Z309" i="4"/>
  <c r="AA309" i="4" s="1"/>
  <c r="AB309" i="4" s="1"/>
  <c r="M306" i="16" s="1"/>
  <c r="AE309" i="4"/>
  <c r="AF309" i="4" s="1"/>
  <c r="AG309" i="4" s="1"/>
  <c r="O306" i="16" s="1"/>
  <c r="AJ309" i="4"/>
  <c r="AK309" i="4" s="1"/>
  <c r="AL309" i="4" s="1"/>
  <c r="Q306" i="16" s="1"/>
  <c r="AO309" i="4"/>
  <c r="AP309" i="4"/>
  <c r="AQ309" i="4" s="1"/>
  <c r="S306" i="16" s="1"/>
  <c r="AT309" i="4"/>
  <c r="A310" i="4"/>
  <c r="B310" i="4"/>
  <c r="B307" i="16" s="1"/>
  <c r="F310" i="4"/>
  <c r="G310" i="4" s="1"/>
  <c r="H310" i="4" s="1"/>
  <c r="K310" i="4"/>
  <c r="L310" i="4" s="1"/>
  <c r="M310" i="4" s="1"/>
  <c r="G307" i="16" s="1"/>
  <c r="P310" i="4"/>
  <c r="Q310" i="4" s="1"/>
  <c r="R310" i="4" s="1"/>
  <c r="I307" i="16" s="1"/>
  <c r="U310" i="4"/>
  <c r="V310" i="4" s="1"/>
  <c r="W310" i="4" s="1"/>
  <c r="K307" i="16" s="1"/>
  <c r="Z310" i="4"/>
  <c r="AA310" i="4" s="1"/>
  <c r="AB310" i="4" s="1"/>
  <c r="M307" i="16" s="1"/>
  <c r="AE310" i="4"/>
  <c r="AF310" i="4" s="1"/>
  <c r="AG310" i="4" s="1"/>
  <c r="O307" i="16" s="1"/>
  <c r="AJ310" i="4"/>
  <c r="AK310" i="4" s="1"/>
  <c r="AL310" i="4" s="1"/>
  <c r="Q307" i="16" s="1"/>
  <c r="AO310" i="4"/>
  <c r="AP310" i="4"/>
  <c r="AQ310" i="4" s="1"/>
  <c r="S307" i="16" s="1"/>
  <c r="AT310" i="4"/>
  <c r="A311" i="4"/>
  <c r="B311" i="4"/>
  <c r="B308" i="16" s="1"/>
  <c r="F311" i="4"/>
  <c r="G311" i="4" s="1"/>
  <c r="H311" i="4" s="1"/>
  <c r="K311" i="4"/>
  <c r="L311" i="4" s="1"/>
  <c r="M311" i="4" s="1"/>
  <c r="G308" i="16" s="1"/>
  <c r="P311" i="4"/>
  <c r="Q311" i="4" s="1"/>
  <c r="R311" i="4" s="1"/>
  <c r="I308" i="16" s="1"/>
  <c r="U311" i="4"/>
  <c r="V311" i="4" s="1"/>
  <c r="W311" i="4" s="1"/>
  <c r="K308" i="16" s="1"/>
  <c r="Z311" i="4"/>
  <c r="AA311" i="4" s="1"/>
  <c r="AB311" i="4" s="1"/>
  <c r="M308" i="16" s="1"/>
  <c r="AE311" i="4"/>
  <c r="AF311" i="4" s="1"/>
  <c r="AG311" i="4" s="1"/>
  <c r="O308" i="16" s="1"/>
  <c r="AJ311" i="4"/>
  <c r="AK311" i="4" s="1"/>
  <c r="AL311" i="4" s="1"/>
  <c r="Q308" i="16" s="1"/>
  <c r="AO311" i="4"/>
  <c r="AP311" i="4"/>
  <c r="AQ311" i="4"/>
  <c r="S308" i="16" s="1"/>
  <c r="AT311" i="4"/>
  <c r="F312" i="4"/>
  <c r="G312" i="4" s="1"/>
  <c r="H312" i="4" s="1"/>
  <c r="K312" i="4"/>
  <c r="L312" i="4" s="1"/>
  <c r="M312" i="4" s="1"/>
  <c r="G309" i="16" s="1"/>
  <c r="P312" i="4"/>
  <c r="Q312" i="4" s="1"/>
  <c r="R312" i="4" s="1"/>
  <c r="I309" i="16" s="1"/>
  <c r="U312" i="4"/>
  <c r="V312" i="4" s="1"/>
  <c r="W312" i="4" s="1"/>
  <c r="K309" i="16" s="1"/>
  <c r="Z312" i="4"/>
  <c r="AA312" i="4" s="1"/>
  <c r="AB312" i="4" s="1"/>
  <c r="M309" i="16" s="1"/>
  <c r="AE312" i="4"/>
  <c r="AF312" i="4" s="1"/>
  <c r="AG312" i="4" s="1"/>
  <c r="O309" i="16" s="1"/>
  <c r="AJ312" i="4"/>
  <c r="AK312" i="4" s="1"/>
  <c r="AL312" i="4" s="1"/>
  <c r="Q309" i="16" s="1"/>
  <c r="AO312" i="4"/>
  <c r="AP312" i="4" s="1"/>
  <c r="AQ312" i="4" s="1"/>
  <c r="S309" i="16" s="1"/>
  <c r="AT312" i="4"/>
  <c r="AV312" i="4"/>
  <c r="A313" i="4"/>
  <c r="B313" i="4"/>
  <c r="B310" i="16" s="1"/>
  <c r="F313" i="4"/>
  <c r="G313" i="4" s="1"/>
  <c r="H313" i="4" s="1"/>
  <c r="E310" i="16" s="1"/>
  <c r="K313" i="4"/>
  <c r="L313" i="4" s="1"/>
  <c r="M313" i="4" s="1"/>
  <c r="G310" i="16" s="1"/>
  <c r="P313" i="4"/>
  <c r="Q313" i="4" s="1"/>
  <c r="R313" i="4" s="1"/>
  <c r="I310" i="16" s="1"/>
  <c r="U313" i="4"/>
  <c r="V313" i="4" s="1"/>
  <c r="W313" i="4" s="1"/>
  <c r="K310" i="16" s="1"/>
  <c r="Z313" i="4"/>
  <c r="AA313" i="4" s="1"/>
  <c r="AB313" i="4" s="1"/>
  <c r="M310" i="16" s="1"/>
  <c r="AE313" i="4"/>
  <c r="AF313" i="4" s="1"/>
  <c r="AG313" i="4" s="1"/>
  <c r="O310" i="16" s="1"/>
  <c r="AJ313" i="4"/>
  <c r="AK313" i="4" s="1"/>
  <c r="AL313" i="4" s="1"/>
  <c r="Q310" i="16" s="1"/>
  <c r="AO313" i="4"/>
  <c r="AP313" i="4" s="1"/>
  <c r="AQ313" i="4" s="1"/>
  <c r="S310" i="16" s="1"/>
  <c r="AT313" i="4"/>
  <c r="A314" i="4"/>
  <c r="A315" i="4" s="1"/>
  <c r="F314" i="4"/>
  <c r="G314" i="4" s="1"/>
  <c r="H314" i="4" s="1"/>
  <c r="E311" i="16" s="1"/>
  <c r="K314" i="4"/>
  <c r="L314" i="4" s="1"/>
  <c r="M314" i="4" s="1"/>
  <c r="G311" i="16" s="1"/>
  <c r="P314" i="4"/>
  <c r="Q314" i="4" s="1"/>
  <c r="R314" i="4" s="1"/>
  <c r="I311" i="16" s="1"/>
  <c r="U314" i="4"/>
  <c r="V314" i="4" s="1"/>
  <c r="W314" i="4" s="1"/>
  <c r="K311" i="16" s="1"/>
  <c r="Z314" i="4"/>
  <c r="AA314" i="4" s="1"/>
  <c r="AB314" i="4" s="1"/>
  <c r="M311" i="16" s="1"/>
  <c r="AE314" i="4"/>
  <c r="AF314" i="4" s="1"/>
  <c r="AG314" i="4" s="1"/>
  <c r="O311" i="16" s="1"/>
  <c r="AJ314" i="4"/>
  <c r="AK314" i="4" s="1"/>
  <c r="AL314" i="4" s="1"/>
  <c r="Q311" i="16" s="1"/>
  <c r="AO314" i="4"/>
  <c r="AP314" i="4" s="1"/>
  <c r="AQ314" i="4" s="1"/>
  <c r="S311" i="16" s="1"/>
  <c r="AT314" i="4"/>
  <c r="F315" i="4"/>
  <c r="G315" i="4" s="1"/>
  <c r="H315" i="4" s="1"/>
  <c r="E312" i="16" s="1"/>
  <c r="K315" i="4"/>
  <c r="L315" i="4" s="1"/>
  <c r="M315" i="4" s="1"/>
  <c r="G312" i="16" s="1"/>
  <c r="P315" i="4"/>
  <c r="Q315" i="4" s="1"/>
  <c r="R315" i="4" s="1"/>
  <c r="I312" i="16" s="1"/>
  <c r="U315" i="4"/>
  <c r="V315" i="4" s="1"/>
  <c r="W315" i="4" s="1"/>
  <c r="K312" i="16" s="1"/>
  <c r="Z315" i="4"/>
  <c r="AA315" i="4" s="1"/>
  <c r="AB315" i="4" s="1"/>
  <c r="M312" i="16" s="1"/>
  <c r="AE315" i="4"/>
  <c r="AF315" i="4" s="1"/>
  <c r="AG315" i="4" s="1"/>
  <c r="O312" i="16" s="1"/>
  <c r="AJ315" i="4"/>
  <c r="AK315" i="4" s="1"/>
  <c r="AL315" i="4" s="1"/>
  <c r="Q312" i="16" s="1"/>
  <c r="AO315" i="4"/>
  <c r="AP315" i="4"/>
  <c r="AQ315" i="4"/>
  <c r="S312" i="16" s="1"/>
  <c r="AT315" i="4"/>
  <c r="F316" i="4"/>
  <c r="G316" i="4" s="1"/>
  <c r="H316" i="4" s="1"/>
  <c r="K316" i="4"/>
  <c r="L316" i="4" s="1"/>
  <c r="M316" i="4" s="1"/>
  <c r="G313" i="16" s="1"/>
  <c r="P316" i="4"/>
  <c r="Q316" i="4" s="1"/>
  <c r="R316" i="4" s="1"/>
  <c r="I313" i="16" s="1"/>
  <c r="U316" i="4"/>
  <c r="V316" i="4" s="1"/>
  <c r="W316" i="4" s="1"/>
  <c r="K313" i="16" s="1"/>
  <c r="Z316" i="4"/>
  <c r="AA316" i="4" s="1"/>
  <c r="AB316" i="4" s="1"/>
  <c r="M313" i="16" s="1"/>
  <c r="AE316" i="4"/>
  <c r="AF316" i="4" s="1"/>
  <c r="AG316" i="4" s="1"/>
  <c r="O313" i="16" s="1"/>
  <c r="AJ316" i="4"/>
  <c r="AK316" i="4" s="1"/>
  <c r="AL316" i="4" s="1"/>
  <c r="Q313" i="16" s="1"/>
  <c r="AO316" i="4"/>
  <c r="AP316" i="4"/>
  <c r="AQ316" i="4" s="1"/>
  <c r="S313" i="16" s="1"/>
  <c r="AT316" i="4"/>
  <c r="AV316" i="4"/>
  <c r="A317" i="4"/>
  <c r="A318" i="4" s="1"/>
  <c r="A319" i="4" s="1"/>
  <c r="B317" i="4"/>
  <c r="B314" i="16" s="1"/>
  <c r="F317" i="4"/>
  <c r="G317" i="4" s="1"/>
  <c r="H317" i="4" s="1"/>
  <c r="K317" i="4"/>
  <c r="L317" i="4" s="1"/>
  <c r="M317" i="4" s="1"/>
  <c r="G314" i="16" s="1"/>
  <c r="P317" i="4"/>
  <c r="Q317" i="4" s="1"/>
  <c r="R317" i="4" s="1"/>
  <c r="I314" i="16" s="1"/>
  <c r="U317" i="4"/>
  <c r="V317" i="4" s="1"/>
  <c r="W317" i="4" s="1"/>
  <c r="K314" i="16" s="1"/>
  <c r="Z317" i="4"/>
  <c r="AA317" i="4" s="1"/>
  <c r="AB317" i="4" s="1"/>
  <c r="M314" i="16" s="1"/>
  <c r="AE317" i="4"/>
  <c r="AF317" i="4" s="1"/>
  <c r="AG317" i="4" s="1"/>
  <c r="O314" i="16" s="1"/>
  <c r="AJ317" i="4"/>
  <c r="AK317" i="4" s="1"/>
  <c r="AL317" i="4" s="1"/>
  <c r="Q314" i="16" s="1"/>
  <c r="AO317" i="4"/>
  <c r="AP317" i="4"/>
  <c r="AQ317" i="4"/>
  <c r="S314" i="16" s="1"/>
  <c r="AT317" i="4"/>
  <c r="B318" i="4"/>
  <c r="B315" i="16" s="1"/>
  <c r="F318" i="4"/>
  <c r="G318" i="4" s="1"/>
  <c r="H318" i="4" s="1"/>
  <c r="K318" i="4"/>
  <c r="L318" i="4" s="1"/>
  <c r="M318" i="4" s="1"/>
  <c r="G315" i="16" s="1"/>
  <c r="P318" i="4"/>
  <c r="Q318" i="4" s="1"/>
  <c r="R318" i="4" s="1"/>
  <c r="I315" i="16" s="1"/>
  <c r="U318" i="4"/>
  <c r="V318" i="4" s="1"/>
  <c r="W318" i="4" s="1"/>
  <c r="K315" i="16" s="1"/>
  <c r="Z318" i="4"/>
  <c r="AA318" i="4" s="1"/>
  <c r="AB318" i="4" s="1"/>
  <c r="M315" i="16" s="1"/>
  <c r="AE318" i="4"/>
  <c r="AF318" i="4" s="1"/>
  <c r="AG318" i="4" s="1"/>
  <c r="O315" i="16" s="1"/>
  <c r="AJ318" i="4"/>
  <c r="AK318" i="4" s="1"/>
  <c r="AL318" i="4" s="1"/>
  <c r="Q315" i="16" s="1"/>
  <c r="AO318" i="4"/>
  <c r="AP318" i="4"/>
  <c r="AQ318" i="4" s="1"/>
  <c r="S315" i="16" s="1"/>
  <c r="AT318" i="4"/>
  <c r="B319" i="4"/>
  <c r="B316" i="16" s="1"/>
  <c r="F319" i="4"/>
  <c r="G319" i="4" s="1"/>
  <c r="H319" i="4" s="1"/>
  <c r="K319" i="4"/>
  <c r="L319" i="4" s="1"/>
  <c r="M319" i="4" s="1"/>
  <c r="G316" i="16" s="1"/>
  <c r="P319" i="4"/>
  <c r="Q319" i="4" s="1"/>
  <c r="R319" i="4" s="1"/>
  <c r="I316" i="16" s="1"/>
  <c r="U319" i="4"/>
  <c r="V319" i="4" s="1"/>
  <c r="W319" i="4" s="1"/>
  <c r="K316" i="16" s="1"/>
  <c r="Z319" i="4"/>
  <c r="AA319" i="4" s="1"/>
  <c r="AB319" i="4" s="1"/>
  <c r="M316" i="16" s="1"/>
  <c r="AE319" i="4"/>
  <c r="AF319" i="4" s="1"/>
  <c r="AG319" i="4" s="1"/>
  <c r="O316" i="16" s="1"/>
  <c r="AJ319" i="4"/>
  <c r="AK319" i="4" s="1"/>
  <c r="AL319" i="4" s="1"/>
  <c r="Q316" i="16" s="1"/>
  <c r="AO319" i="4"/>
  <c r="AP319" i="4" s="1"/>
  <c r="AQ319" i="4" s="1"/>
  <c r="S316" i="16" s="1"/>
  <c r="AT319" i="4"/>
  <c r="F320" i="4"/>
  <c r="G320" i="4" s="1"/>
  <c r="H320" i="4" s="1"/>
  <c r="K320" i="4"/>
  <c r="L320" i="4" s="1"/>
  <c r="M320" i="4" s="1"/>
  <c r="G317" i="16" s="1"/>
  <c r="P320" i="4"/>
  <c r="Q320" i="4" s="1"/>
  <c r="R320" i="4" s="1"/>
  <c r="I317" i="16" s="1"/>
  <c r="U320" i="4"/>
  <c r="V320" i="4" s="1"/>
  <c r="W320" i="4" s="1"/>
  <c r="K317" i="16" s="1"/>
  <c r="Z320" i="4"/>
  <c r="AA320" i="4" s="1"/>
  <c r="AB320" i="4" s="1"/>
  <c r="M317" i="16" s="1"/>
  <c r="AE320" i="4"/>
  <c r="AF320" i="4" s="1"/>
  <c r="AG320" i="4" s="1"/>
  <c r="O317" i="16" s="1"/>
  <c r="AJ320" i="4"/>
  <c r="AK320" i="4" s="1"/>
  <c r="AL320" i="4" s="1"/>
  <c r="Q317" i="16" s="1"/>
  <c r="AO320" i="4"/>
  <c r="AP320" i="4" s="1"/>
  <c r="AQ320" i="4" s="1"/>
  <c r="S317" i="16" s="1"/>
  <c r="AT320" i="4"/>
  <c r="AV320" i="4"/>
  <c r="A321" i="4"/>
  <c r="A322" i="4" s="1"/>
  <c r="A323" i="4" s="1"/>
  <c r="B321" i="4"/>
  <c r="B318" i="16" s="1"/>
  <c r="F321" i="4"/>
  <c r="G321" i="4" s="1"/>
  <c r="H321" i="4" s="1"/>
  <c r="E318" i="16" s="1"/>
  <c r="K321" i="4"/>
  <c r="L321" i="4" s="1"/>
  <c r="M321" i="4" s="1"/>
  <c r="G318" i="16" s="1"/>
  <c r="P321" i="4"/>
  <c r="Q321" i="4" s="1"/>
  <c r="R321" i="4" s="1"/>
  <c r="I318" i="16" s="1"/>
  <c r="U321" i="4"/>
  <c r="V321" i="4" s="1"/>
  <c r="W321" i="4" s="1"/>
  <c r="K318" i="16" s="1"/>
  <c r="Z321" i="4"/>
  <c r="AA321" i="4" s="1"/>
  <c r="AB321" i="4" s="1"/>
  <c r="M318" i="16" s="1"/>
  <c r="AE321" i="4"/>
  <c r="AF321" i="4" s="1"/>
  <c r="AG321" i="4" s="1"/>
  <c r="O318" i="16" s="1"/>
  <c r="AJ321" i="4"/>
  <c r="AK321" i="4" s="1"/>
  <c r="AL321" i="4" s="1"/>
  <c r="Q318" i="16" s="1"/>
  <c r="AO321" i="4"/>
  <c r="AP321" i="4"/>
  <c r="AQ321" i="4"/>
  <c r="S318" i="16" s="1"/>
  <c r="AT321" i="4"/>
  <c r="B322" i="4"/>
  <c r="B319" i="16" s="1"/>
  <c r="F322" i="4"/>
  <c r="G322" i="4" s="1"/>
  <c r="H322" i="4" s="1"/>
  <c r="E319" i="16" s="1"/>
  <c r="K322" i="4"/>
  <c r="L322" i="4" s="1"/>
  <c r="M322" i="4" s="1"/>
  <c r="G319" i="16" s="1"/>
  <c r="P322" i="4"/>
  <c r="Q322" i="4" s="1"/>
  <c r="R322" i="4" s="1"/>
  <c r="I319" i="16" s="1"/>
  <c r="U322" i="4"/>
  <c r="V322" i="4" s="1"/>
  <c r="W322" i="4" s="1"/>
  <c r="K319" i="16" s="1"/>
  <c r="Z322" i="4"/>
  <c r="AA322" i="4" s="1"/>
  <c r="AB322" i="4" s="1"/>
  <c r="M319" i="16" s="1"/>
  <c r="AE322" i="4"/>
  <c r="AF322" i="4" s="1"/>
  <c r="AG322" i="4" s="1"/>
  <c r="O319" i="16" s="1"/>
  <c r="AJ322" i="4"/>
  <c r="AK322" i="4" s="1"/>
  <c r="AL322" i="4" s="1"/>
  <c r="Q319" i="16" s="1"/>
  <c r="AO322" i="4"/>
  <c r="AP322" i="4" s="1"/>
  <c r="AQ322" i="4" s="1"/>
  <c r="S319" i="16" s="1"/>
  <c r="AT322" i="4"/>
  <c r="F323" i="4"/>
  <c r="G323" i="4" s="1"/>
  <c r="H323" i="4" s="1"/>
  <c r="E320" i="16" s="1"/>
  <c r="K323" i="4"/>
  <c r="L323" i="4" s="1"/>
  <c r="M323" i="4" s="1"/>
  <c r="G320" i="16" s="1"/>
  <c r="P323" i="4"/>
  <c r="Q323" i="4" s="1"/>
  <c r="R323" i="4" s="1"/>
  <c r="I320" i="16" s="1"/>
  <c r="U323" i="4"/>
  <c r="V323" i="4" s="1"/>
  <c r="W323" i="4" s="1"/>
  <c r="K320" i="16" s="1"/>
  <c r="Z323" i="4"/>
  <c r="AA323" i="4" s="1"/>
  <c r="AB323" i="4" s="1"/>
  <c r="M320" i="16" s="1"/>
  <c r="AE323" i="4"/>
  <c r="AF323" i="4" s="1"/>
  <c r="AG323" i="4" s="1"/>
  <c r="O320" i="16" s="1"/>
  <c r="AJ323" i="4"/>
  <c r="AK323" i="4" s="1"/>
  <c r="AL323" i="4" s="1"/>
  <c r="Q320" i="16" s="1"/>
  <c r="AO323" i="4"/>
  <c r="AP323" i="4"/>
  <c r="AQ323" i="4" s="1"/>
  <c r="S320" i="16" s="1"/>
  <c r="AT323" i="4"/>
  <c r="F324" i="4"/>
  <c r="G324" i="4" s="1"/>
  <c r="H324" i="4" s="1"/>
  <c r="K324" i="4"/>
  <c r="L324" i="4" s="1"/>
  <c r="M324" i="4" s="1"/>
  <c r="G321" i="16" s="1"/>
  <c r="P324" i="4"/>
  <c r="Q324" i="4" s="1"/>
  <c r="R324" i="4" s="1"/>
  <c r="I321" i="16" s="1"/>
  <c r="U324" i="4"/>
  <c r="V324" i="4" s="1"/>
  <c r="W324" i="4" s="1"/>
  <c r="K321" i="16" s="1"/>
  <c r="Z324" i="4"/>
  <c r="AA324" i="4" s="1"/>
  <c r="AB324" i="4" s="1"/>
  <c r="M321" i="16" s="1"/>
  <c r="AE324" i="4"/>
  <c r="AF324" i="4" s="1"/>
  <c r="AG324" i="4" s="1"/>
  <c r="O321" i="16" s="1"/>
  <c r="AJ324" i="4"/>
  <c r="AK324" i="4" s="1"/>
  <c r="AL324" i="4" s="1"/>
  <c r="Q321" i="16" s="1"/>
  <c r="AO324" i="4"/>
  <c r="AP324" i="4"/>
  <c r="AQ324" i="4" s="1"/>
  <c r="S321" i="16" s="1"/>
  <c r="AT324" i="4"/>
  <c r="AV324" i="4"/>
  <c r="A325" i="4"/>
  <c r="A326" i="4" s="1"/>
  <c r="A327" i="4" s="1"/>
  <c r="B325" i="4"/>
  <c r="B322" i="16" s="1"/>
  <c r="F325" i="4"/>
  <c r="G325" i="4" s="1"/>
  <c r="H325" i="4" s="1"/>
  <c r="K325" i="4"/>
  <c r="L325" i="4" s="1"/>
  <c r="M325" i="4" s="1"/>
  <c r="G322" i="16" s="1"/>
  <c r="P325" i="4"/>
  <c r="Q325" i="4" s="1"/>
  <c r="R325" i="4" s="1"/>
  <c r="I322" i="16" s="1"/>
  <c r="U325" i="4"/>
  <c r="V325" i="4" s="1"/>
  <c r="W325" i="4" s="1"/>
  <c r="K322" i="16" s="1"/>
  <c r="Z325" i="4"/>
  <c r="AA325" i="4" s="1"/>
  <c r="AB325" i="4" s="1"/>
  <c r="M322" i="16" s="1"/>
  <c r="AE325" i="4"/>
  <c r="AF325" i="4" s="1"/>
  <c r="AG325" i="4" s="1"/>
  <c r="O322" i="16" s="1"/>
  <c r="AJ325" i="4"/>
  <c r="AK325" i="4" s="1"/>
  <c r="AL325" i="4" s="1"/>
  <c r="Q322" i="16" s="1"/>
  <c r="AO325" i="4"/>
  <c r="AP325" i="4"/>
  <c r="AQ325" i="4"/>
  <c r="S322" i="16" s="1"/>
  <c r="AT325" i="4"/>
  <c r="B326" i="4"/>
  <c r="B323" i="16" s="1"/>
  <c r="F326" i="4"/>
  <c r="G326" i="4" s="1"/>
  <c r="H326" i="4" s="1"/>
  <c r="K326" i="4"/>
  <c r="L326" i="4" s="1"/>
  <c r="M326" i="4" s="1"/>
  <c r="G323" i="16" s="1"/>
  <c r="P326" i="4"/>
  <c r="Q326" i="4" s="1"/>
  <c r="R326" i="4" s="1"/>
  <c r="I323" i="16" s="1"/>
  <c r="U326" i="4"/>
  <c r="V326" i="4" s="1"/>
  <c r="W326" i="4" s="1"/>
  <c r="K323" i="16" s="1"/>
  <c r="Z326" i="4"/>
  <c r="AA326" i="4" s="1"/>
  <c r="AB326" i="4" s="1"/>
  <c r="M323" i="16" s="1"/>
  <c r="AE326" i="4"/>
  <c r="AF326" i="4" s="1"/>
  <c r="AG326" i="4" s="1"/>
  <c r="O323" i="16" s="1"/>
  <c r="AJ326" i="4"/>
  <c r="AK326" i="4" s="1"/>
  <c r="AL326" i="4" s="1"/>
  <c r="Q323" i="16" s="1"/>
  <c r="AO326" i="4"/>
  <c r="AP326" i="4" s="1"/>
  <c r="AQ326" i="4" s="1"/>
  <c r="S323" i="16" s="1"/>
  <c r="AT326" i="4"/>
  <c r="F327" i="4"/>
  <c r="G327" i="4" s="1"/>
  <c r="H327" i="4" s="1"/>
  <c r="K327" i="4"/>
  <c r="L327" i="4" s="1"/>
  <c r="M327" i="4" s="1"/>
  <c r="G324" i="16" s="1"/>
  <c r="P327" i="4"/>
  <c r="Q327" i="4" s="1"/>
  <c r="R327" i="4" s="1"/>
  <c r="I324" i="16" s="1"/>
  <c r="U327" i="4"/>
  <c r="V327" i="4" s="1"/>
  <c r="W327" i="4" s="1"/>
  <c r="K324" i="16" s="1"/>
  <c r="Z327" i="4"/>
  <c r="AA327" i="4" s="1"/>
  <c r="AB327" i="4" s="1"/>
  <c r="M324" i="16" s="1"/>
  <c r="AE327" i="4"/>
  <c r="AF327" i="4" s="1"/>
  <c r="AG327" i="4" s="1"/>
  <c r="O324" i="16" s="1"/>
  <c r="AJ327" i="4"/>
  <c r="AK327" i="4" s="1"/>
  <c r="AL327" i="4" s="1"/>
  <c r="Q324" i="16" s="1"/>
  <c r="AO327" i="4"/>
  <c r="AP327" i="4"/>
  <c r="AQ327" i="4" s="1"/>
  <c r="S324" i="16" s="1"/>
  <c r="AT327" i="4"/>
  <c r="F328" i="4"/>
  <c r="G328" i="4" s="1"/>
  <c r="H328" i="4" s="1"/>
  <c r="K328" i="4"/>
  <c r="L328" i="4" s="1"/>
  <c r="M328" i="4" s="1"/>
  <c r="G325" i="16" s="1"/>
  <c r="P328" i="4"/>
  <c r="Q328" i="4" s="1"/>
  <c r="R328" i="4" s="1"/>
  <c r="I325" i="16" s="1"/>
  <c r="U328" i="4"/>
  <c r="V328" i="4" s="1"/>
  <c r="W328" i="4" s="1"/>
  <c r="K325" i="16" s="1"/>
  <c r="Z328" i="4"/>
  <c r="AA328" i="4" s="1"/>
  <c r="AB328" i="4" s="1"/>
  <c r="M325" i="16" s="1"/>
  <c r="AE328" i="4"/>
  <c r="AF328" i="4" s="1"/>
  <c r="AG328" i="4" s="1"/>
  <c r="O325" i="16" s="1"/>
  <c r="AJ328" i="4"/>
  <c r="AK328" i="4" s="1"/>
  <c r="AL328" i="4" s="1"/>
  <c r="Q325" i="16" s="1"/>
  <c r="AO328" i="4"/>
  <c r="AP328" i="4"/>
  <c r="AQ328" i="4" s="1"/>
  <c r="S325" i="16" s="1"/>
  <c r="AT328" i="4"/>
  <c r="AV328" i="4"/>
  <c r="A329" i="4"/>
  <c r="A330" i="4" s="1"/>
  <c r="A331" i="4" s="1"/>
  <c r="B329" i="4"/>
  <c r="B326" i="16" s="1"/>
  <c r="F329" i="4"/>
  <c r="G329" i="4" s="1"/>
  <c r="H329" i="4" s="1"/>
  <c r="E326" i="16" s="1"/>
  <c r="K329" i="4"/>
  <c r="L329" i="4" s="1"/>
  <c r="M329" i="4" s="1"/>
  <c r="G326" i="16" s="1"/>
  <c r="P329" i="4"/>
  <c r="Q329" i="4" s="1"/>
  <c r="R329" i="4" s="1"/>
  <c r="I326" i="16" s="1"/>
  <c r="U329" i="4"/>
  <c r="V329" i="4" s="1"/>
  <c r="W329" i="4" s="1"/>
  <c r="K326" i="16" s="1"/>
  <c r="Z329" i="4"/>
  <c r="AA329" i="4" s="1"/>
  <c r="AB329" i="4" s="1"/>
  <c r="M326" i="16" s="1"/>
  <c r="AE329" i="4"/>
  <c r="AF329" i="4" s="1"/>
  <c r="AG329" i="4" s="1"/>
  <c r="O326" i="16" s="1"/>
  <c r="AJ329" i="4"/>
  <c r="AK329" i="4" s="1"/>
  <c r="AL329" i="4" s="1"/>
  <c r="Q326" i="16" s="1"/>
  <c r="AO329" i="4"/>
  <c r="AP329" i="4" s="1"/>
  <c r="AQ329" i="4" s="1"/>
  <c r="S326" i="16" s="1"/>
  <c r="AT329" i="4"/>
  <c r="F330" i="4"/>
  <c r="G330" i="4" s="1"/>
  <c r="H330" i="4" s="1"/>
  <c r="E327" i="16" s="1"/>
  <c r="K330" i="4"/>
  <c r="L330" i="4" s="1"/>
  <c r="M330" i="4" s="1"/>
  <c r="G327" i="16" s="1"/>
  <c r="P330" i="4"/>
  <c r="Q330" i="4" s="1"/>
  <c r="R330" i="4" s="1"/>
  <c r="I327" i="16" s="1"/>
  <c r="U330" i="4"/>
  <c r="V330" i="4" s="1"/>
  <c r="W330" i="4" s="1"/>
  <c r="K327" i="16" s="1"/>
  <c r="Z330" i="4"/>
  <c r="AA330" i="4" s="1"/>
  <c r="AB330" i="4" s="1"/>
  <c r="M327" i="16" s="1"/>
  <c r="AE330" i="4"/>
  <c r="AF330" i="4" s="1"/>
  <c r="AG330" i="4" s="1"/>
  <c r="O327" i="16" s="1"/>
  <c r="AJ330" i="4"/>
  <c r="AK330" i="4" s="1"/>
  <c r="AL330" i="4" s="1"/>
  <c r="Q327" i="16" s="1"/>
  <c r="AO330" i="4"/>
  <c r="AP330" i="4"/>
  <c r="AQ330" i="4" s="1"/>
  <c r="S327" i="16" s="1"/>
  <c r="AT330" i="4"/>
  <c r="F331" i="4"/>
  <c r="G331" i="4" s="1"/>
  <c r="H331" i="4" s="1"/>
  <c r="E328" i="16" s="1"/>
  <c r="K331" i="4"/>
  <c r="L331" i="4" s="1"/>
  <c r="M331" i="4" s="1"/>
  <c r="G328" i="16" s="1"/>
  <c r="P331" i="4"/>
  <c r="Q331" i="4" s="1"/>
  <c r="R331" i="4" s="1"/>
  <c r="I328" i="16" s="1"/>
  <c r="U331" i="4"/>
  <c r="V331" i="4" s="1"/>
  <c r="W331" i="4" s="1"/>
  <c r="K328" i="16" s="1"/>
  <c r="Z331" i="4"/>
  <c r="AA331" i="4" s="1"/>
  <c r="AB331" i="4" s="1"/>
  <c r="M328" i="16" s="1"/>
  <c r="AE331" i="4"/>
  <c r="AF331" i="4" s="1"/>
  <c r="AG331" i="4" s="1"/>
  <c r="O328" i="16" s="1"/>
  <c r="AJ331" i="4"/>
  <c r="AK331" i="4" s="1"/>
  <c r="AL331" i="4" s="1"/>
  <c r="Q328" i="16" s="1"/>
  <c r="AO331" i="4"/>
  <c r="AP331" i="4" s="1"/>
  <c r="AQ331" i="4" s="1"/>
  <c r="S328" i="16" s="1"/>
  <c r="AT331" i="4"/>
  <c r="F332" i="4"/>
  <c r="G332" i="4" s="1"/>
  <c r="H332" i="4" s="1"/>
  <c r="K332" i="4"/>
  <c r="L332" i="4" s="1"/>
  <c r="M332" i="4" s="1"/>
  <c r="G329" i="16" s="1"/>
  <c r="P332" i="4"/>
  <c r="Q332" i="4" s="1"/>
  <c r="R332" i="4" s="1"/>
  <c r="I329" i="16" s="1"/>
  <c r="U332" i="4"/>
  <c r="V332" i="4" s="1"/>
  <c r="W332" i="4" s="1"/>
  <c r="K329" i="16" s="1"/>
  <c r="Z332" i="4"/>
  <c r="AA332" i="4" s="1"/>
  <c r="AB332" i="4" s="1"/>
  <c r="M329" i="16" s="1"/>
  <c r="AE332" i="4"/>
  <c r="AF332" i="4" s="1"/>
  <c r="AG332" i="4" s="1"/>
  <c r="O329" i="16" s="1"/>
  <c r="AJ332" i="4"/>
  <c r="AK332" i="4" s="1"/>
  <c r="AL332" i="4" s="1"/>
  <c r="Q329" i="16" s="1"/>
  <c r="AO332" i="4"/>
  <c r="AP332" i="4" s="1"/>
  <c r="AQ332" i="4" s="1"/>
  <c r="S329" i="16" s="1"/>
  <c r="AT332" i="4"/>
  <c r="AV332" i="4"/>
  <c r="A333" i="4"/>
  <c r="B333" i="4"/>
  <c r="B330" i="16" s="1"/>
  <c r="F333" i="4"/>
  <c r="G333" i="4" s="1"/>
  <c r="H333" i="4" s="1"/>
  <c r="K333" i="4"/>
  <c r="L333" i="4" s="1"/>
  <c r="M333" i="4" s="1"/>
  <c r="G330" i="16" s="1"/>
  <c r="P333" i="4"/>
  <c r="Q333" i="4" s="1"/>
  <c r="R333" i="4" s="1"/>
  <c r="I330" i="16" s="1"/>
  <c r="U333" i="4"/>
  <c r="V333" i="4" s="1"/>
  <c r="W333" i="4" s="1"/>
  <c r="K330" i="16" s="1"/>
  <c r="Z333" i="4"/>
  <c r="AA333" i="4" s="1"/>
  <c r="AB333" i="4" s="1"/>
  <c r="M330" i="16" s="1"/>
  <c r="AE333" i="4"/>
  <c r="AF333" i="4" s="1"/>
  <c r="AG333" i="4" s="1"/>
  <c r="O330" i="16" s="1"/>
  <c r="AJ333" i="4"/>
  <c r="AK333" i="4" s="1"/>
  <c r="AL333" i="4" s="1"/>
  <c r="Q330" i="16" s="1"/>
  <c r="AO333" i="4"/>
  <c r="AP333" i="4" s="1"/>
  <c r="AQ333" i="4" s="1"/>
  <c r="S330" i="16" s="1"/>
  <c r="AT333" i="4"/>
  <c r="A334" i="4"/>
  <c r="F334" i="4"/>
  <c r="G334" i="4" s="1"/>
  <c r="H334" i="4" s="1"/>
  <c r="K334" i="4"/>
  <c r="L334" i="4" s="1"/>
  <c r="M334" i="4" s="1"/>
  <c r="G331" i="16" s="1"/>
  <c r="P334" i="4"/>
  <c r="Q334" i="4" s="1"/>
  <c r="R334" i="4" s="1"/>
  <c r="I331" i="16" s="1"/>
  <c r="U334" i="4"/>
  <c r="V334" i="4" s="1"/>
  <c r="W334" i="4" s="1"/>
  <c r="K331" i="16" s="1"/>
  <c r="Z334" i="4"/>
  <c r="AA334" i="4" s="1"/>
  <c r="AB334" i="4" s="1"/>
  <c r="M331" i="16" s="1"/>
  <c r="AE334" i="4"/>
  <c r="AF334" i="4" s="1"/>
  <c r="AG334" i="4" s="1"/>
  <c r="O331" i="16" s="1"/>
  <c r="AJ334" i="4"/>
  <c r="AK334" i="4" s="1"/>
  <c r="AL334" i="4" s="1"/>
  <c r="Q331" i="16" s="1"/>
  <c r="AO334" i="4"/>
  <c r="AP334" i="4"/>
  <c r="AQ334" i="4" s="1"/>
  <c r="S331" i="16" s="1"/>
  <c r="AT334" i="4"/>
  <c r="A335" i="4"/>
  <c r="F335" i="4"/>
  <c r="G335" i="4" s="1"/>
  <c r="H335" i="4" s="1"/>
  <c r="K335" i="4"/>
  <c r="L335" i="4" s="1"/>
  <c r="M335" i="4" s="1"/>
  <c r="G332" i="16" s="1"/>
  <c r="P335" i="4"/>
  <c r="Q335" i="4" s="1"/>
  <c r="R335" i="4" s="1"/>
  <c r="I332" i="16" s="1"/>
  <c r="U335" i="4"/>
  <c r="V335" i="4" s="1"/>
  <c r="W335" i="4" s="1"/>
  <c r="K332" i="16" s="1"/>
  <c r="Z335" i="4"/>
  <c r="AA335" i="4" s="1"/>
  <c r="AB335" i="4" s="1"/>
  <c r="M332" i="16" s="1"/>
  <c r="AE335" i="4"/>
  <c r="AF335" i="4" s="1"/>
  <c r="AG335" i="4" s="1"/>
  <c r="O332" i="16" s="1"/>
  <c r="AJ335" i="4"/>
  <c r="AK335" i="4" s="1"/>
  <c r="AL335" i="4" s="1"/>
  <c r="Q332" i="16" s="1"/>
  <c r="AO335" i="4"/>
  <c r="AP335" i="4" s="1"/>
  <c r="AQ335" i="4" s="1"/>
  <c r="S332" i="16" s="1"/>
  <c r="AT335" i="4"/>
  <c r="F336" i="4"/>
  <c r="G336" i="4" s="1"/>
  <c r="H336" i="4" s="1"/>
  <c r="K336" i="4"/>
  <c r="L336" i="4" s="1"/>
  <c r="M336" i="4" s="1"/>
  <c r="G333" i="16" s="1"/>
  <c r="P336" i="4"/>
  <c r="Q336" i="4" s="1"/>
  <c r="R336" i="4" s="1"/>
  <c r="I333" i="16" s="1"/>
  <c r="U336" i="4"/>
  <c r="V336" i="4" s="1"/>
  <c r="W336" i="4" s="1"/>
  <c r="K333" i="16" s="1"/>
  <c r="Z336" i="4"/>
  <c r="AA336" i="4" s="1"/>
  <c r="AB336" i="4" s="1"/>
  <c r="M333" i="16" s="1"/>
  <c r="AE336" i="4"/>
  <c r="AF336" i="4" s="1"/>
  <c r="AG336" i="4" s="1"/>
  <c r="O333" i="16" s="1"/>
  <c r="AJ336" i="4"/>
  <c r="AK336" i="4" s="1"/>
  <c r="AL336" i="4" s="1"/>
  <c r="Q333" i="16" s="1"/>
  <c r="AO336" i="4"/>
  <c r="AP336" i="4"/>
  <c r="AQ336" i="4" s="1"/>
  <c r="S333" i="16" s="1"/>
  <c r="AT336" i="4"/>
  <c r="AV336" i="4"/>
  <c r="A337" i="4"/>
  <c r="A338" i="4" s="1"/>
  <c r="A339" i="4" s="1"/>
  <c r="B337" i="4"/>
  <c r="B334" i="16" s="1"/>
  <c r="F337" i="4"/>
  <c r="G337" i="4" s="1"/>
  <c r="H337" i="4" s="1"/>
  <c r="E334" i="16" s="1"/>
  <c r="K337" i="4"/>
  <c r="L337" i="4" s="1"/>
  <c r="M337" i="4" s="1"/>
  <c r="G334" i="16" s="1"/>
  <c r="P337" i="4"/>
  <c r="Q337" i="4" s="1"/>
  <c r="R337" i="4" s="1"/>
  <c r="I334" i="16" s="1"/>
  <c r="U337" i="4"/>
  <c r="V337" i="4" s="1"/>
  <c r="W337" i="4" s="1"/>
  <c r="K334" i="16" s="1"/>
  <c r="Z337" i="4"/>
  <c r="AA337" i="4" s="1"/>
  <c r="AB337" i="4" s="1"/>
  <c r="M334" i="16" s="1"/>
  <c r="AE337" i="4"/>
  <c r="AF337" i="4" s="1"/>
  <c r="AG337" i="4" s="1"/>
  <c r="O334" i="16" s="1"/>
  <c r="AJ337" i="4"/>
  <c r="AK337" i="4" s="1"/>
  <c r="AL337" i="4" s="1"/>
  <c r="Q334" i="16" s="1"/>
  <c r="AO337" i="4"/>
  <c r="AP337" i="4"/>
  <c r="AQ337" i="4" s="1"/>
  <c r="S334" i="16" s="1"/>
  <c r="AT337" i="4"/>
  <c r="B338" i="4"/>
  <c r="B335" i="16" s="1"/>
  <c r="F338" i="4"/>
  <c r="G338" i="4" s="1"/>
  <c r="H338" i="4" s="1"/>
  <c r="E335" i="16" s="1"/>
  <c r="K338" i="4"/>
  <c r="L338" i="4" s="1"/>
  <c r="M338" i="4" s="1"/>
  <c r="G335" i="16" s="1"/>
  <c r="P338" i="4"/>
  <c r="Q338" i="4" s="1"/>
  <c r="R338" i="4" s="1"/>
  <c r="I335" i="16" s="1"/>
  <c r="U338" i="4"/>
  <c r="V338" i="4" s="1"/>
  <c r="W338" i="4" s="1"/>
  <c r="K335" i="16" s="1"/>
  <c r="Z338" i="4"/>
  <c r="AA338" i="4" s="1"/>
  <c r="AB338" i="4" s="1"/>
  <c r="M335" i="16" s="1"/>
  <c r="AE338" i="4"/>
  <c r="AF338" i="4" s="1"/>
  <c r="AG338" i="4" s="1"/>
  <c r="O335" i="16" s="1"/>
  <c r="AJ338" i="4"/>
  <c r="AK338" i="4" s="1"/>
  <c r="AL338" i="4" s="1"/>
  <c r="Q335" i="16" s="1"/>
  <c r="AO338" i="4"/>
  <c r="AP338" i="4" s="1"/>
  <c r="AQ338" i="4" s="1"/>
  <c r="S335" i="16" s="1"/>
  <c r="AT338" i="4"/>
  <c r="F339" i="4"/>
  <c r="G339" i="4" s="1"/>
  <c r="H339" i="4" s="1"/>
  <c r="E336" i="16" s="1"/>
  <c r="K339" i="4"/>
  <c r="L339" i="4" s="1"/>
  <c r="M339" i="4" s="1"/>
  <c r="G336" i="16" s="1"/>
  <c r="P339" i="4"/>
  <c r="Q339" i="4" s="1"/>
  <c r="R339" i="4" s="1"/>
  <c r="I336" i="16" s="1"/>
  <c r="U339" i="4"/>
  <c r="V339" i="4" s="1"/>
  <c r="W339" i="4" s="1"/>
  <c r="K336" i="16" s="1"/>
  <c r="Z339" i="4"/>
  <c r="AA339" i="4" s="1"/>
  <c r="AB339" i="4" s="1"/>
  <c r="M336" i="16" s="1"/>
  <c r="AE339" i="4"/>
  <c r="AF339" i="4" s="1"/>
  <c r="AG339" i="4" s="1"/>
  <c r="O336" i="16" s="1"/>
  <c r="AJ339" i="4"/>
  <c r="AK339" i="4" s="1"/>
  <c r="AL339" i="4" s="1"/>
  <c r="Q336" i="16" s="1"/>
  <c r="AO339" i="4"/>
  <c r="AP339" i="4"/>
  <c r="AQ339" i="4"/>
  <c r="S336" i="16" s="1"/>
  <c r="AT339" i="4"/>
  <c r="F340" i="4"/>
  <c r="G340" i="4" s="1"/>
  <c r="H340" i="4" s="1"/>
  <c r="K340" i="4"/>
  <c r="L340" i="4" s="1"/>
  <c r="M340" i="4" s="1"/>
  <c r="G337" i="16" s="1"/>
  <c r="P340" i="4"/>
  <c r="Q340" i="4" s="1"/>
  <c r="R340" i="4" s="1"/>
  <c r="I337" i="16" s="1"/>
  <c r="U340" i="4"/>
  <c r="V340" i="4" s="1"/>
  <c r="W340" i="4" s="1"/>
  <c r="K337" i="16" s="1"/>
  <c r="Z340" i="4"/>
  <c r="AA340" i="4" s="1"/>
  <c r="AB340" i="4" s="1"/>
  <c r="M337" i="16" s="1"/>
  <c r="AE340" i="4"/>
  <c r="AF340" i="4" s="1"/>
  <c r="AG340" i="4" s="1"/>
  <c r="O337" i="16" s="1"/>
  <c r="AJ340" i="4"/>
  <c r="AK340" i="4" s="1"/>
  <c r="AL340" i="4" s="1"/>
  <c r="Q337" i="16" s="1"/>
  <c r="AO340" i="4"/>
  <c r="AP340" i="4"/>
  <c r="AQ340" i="4"/>
  <c r="S337" i="16" s="1"/>
  <c r="AT340" i="4"/>
  <c r="AV340" i="4"/>
  <c r="A341" i="4"/>
  <c r="B341" i="4"/>
  <c r="B338" i="16" s="1"/>
  <c r="F341" i="4"/>
  <c r="G341" i="4" s="1"/>
  <c r="H341" i="4" s="1"/>
  <c r="K341" i="4"/>
  <c r="L341" i="4" s="1"/>
  <c r="M341" i="4" s="1"/>
  <c r="G338" i="16" s="1"/>
  <c r="P341" i="4"/>
  <c r="Q341" i="4" s="1"/>
  <c r="R341" i="4" s="1"/>
  <c r="I338" i="16" s="1"/>
  <c r="U341" i="4"/>
  <c r="V341" i="4" s="1"/>
  <c r="W341" i="4" s="1"/>
  <c r="K338" i="16" s="1"/>
  <c r="Z341" i="4"/>
  <c r="AA341" i="4" s="1"/>
  <c r="AB341" i="4" s="1"/>
  <c r="M338" i="16" s="1"/>
  <c r="AE341" i="4"/>
  <c r="AF341" i="4" s="1"/>
  <c r="AG341" i="4" s="1"/>
  <c r="O338" i="16" s="1"/>
  <c r="AJ341" i="4"/>
  <c r="AK341" i="4" s="1"/>
  <c r="AL341" i="4" s="1"/>
  <c r="Q338" i="16" s="1"/>
  <c r="AO341" i="4"/>
  <c r="AP341" i="4" s="1"/>
  <c r="AQ341" i="4" s="1"/>
  <c r="S338" i="16" s="1"/>
  <c r="AT341" i="4"/>
  <c r="A342" i="4"/>
  <c r="A343" i="4" s="1"/>
  <c r="F342" i="4"/>
  <c r="G342" i="4" s="1"/>
  <c r="H342" i="4" s="1"/>
  <c r="K342" i="4"/>
  <c r="L342" i="4" s="1"/>
  <c r="M342" i="4" s="1"/>
  <c r="G339" i="16" s="1"/>
  <c r="P342" i="4"/>
  <c r="Q342" i="4" s="1"/>
  <c r="R342" i="4" s="1"/>
  <c r="I339" i="16" s="1"/>
  <c r="U342" i="4"/>
  <c r="V342" i="4" s="1"/>
  <c r="W342" i="4" s="1"/>
  <c r="K339" i="16" s="1"/>
  <c r="Z342" i="4"/>
  <c r="AA342" i="4" s="1"/>
  <c r="AB342" i="4" s="1"/>
  <c r="M339" i="16" s="1"/>
  <c r="AE342" i="4"/>
  <c r="AF342" i="4" s="1"/>
  <c r="AG342" i="4" s="1"/>
  <c r="O339" i="16" s="1"/>
  <c r="AJ342" i="4"/>
  <c r="AK342" i="4" s="1"/>
  <c r="AL342" i="4" s="1"/>
  <c r="Q339" i="16" s="1"/>
  <c r="AO342" i="4"/>
  <c r="AP342" i="4"/>
  <c r="AQ342" i="4"/>
  <c r="S339" i="16" s="1"/>
  <c r="AT342" i="4"/>
  <c r="F343" i="4"/>
  <c r="G343" i="4" s="1"/>
  <c r="H343" i="4" s="1"/>
  <c r="K343" i="4"/>
  <c r="L343" i="4" s="1"/>
  <c r="M343" i="4" s="1"/>
  <c r="G340" i="16" s="1"/>
  <c r="P343" i="4"/>
  <c r="Q343" i="4" s="1"/>
  <c r="R343" i="4" s="1"/>
  <c r="I340" i="16" s="1"/>
  <c r="U343" i="4"/>
  <c r="V343" i="4" s="1"/>
  <c r="W343" i="4" s="1"/>
  <c r="K340" i="16" s="1"/>
  <c r="Z343" i="4"/>
  <c r="AA343" i="4" s="1"/>
  <c r="AB343" i="4" s="1"/>
  <c r="M340" i="16" s="1"/>
  <c r="AE343" i="4"/>
  <c r="AF343" i="4" s="1"/>
  <c r="AG343" i="4" s="1"/>
  <c r="O340" i="16" s="1"/>
  <c r="AJ343" i="4"/>
  <c r="AK343" i="4" s="1"/>
  <c r="AL343" i="4" s="1"/>
  <c r="Q340" i="16" s="1"/>
  <c r="AO343" i="4"/>
  <c r="AP343" i="4" s="1"/>
  <c r="AQ343" i="4" s="1"/>
  <c r="S340" i="16" s="1"/>
  <c r="AT343" i="4"/>
  <c r="F344" i="4"/>
  <c r="G344" i="4" s="1"/>
  <c r="H344" i="4" s="1"/>
  <c r="K344" i="4"/>
  <c r="L344" i="4" s="1"/>
  <c r="M344" i="4" s="1"/>
  <c r="G341" i="16" s="1"/>
  <c r="P344" i="4"/>
  <c r="Q344" i="4" s="1"/>
  <c r="R344" i="4" s="1"/>
  <c r="I341" i="16" s="1"/>
  <c r="U344" i="4"/>
  <c r="V344" i="4" s="1"/>
  <c r="W344" i="4" s="1"/>
  <c r="K341" i="16" s="1"/>
  <c r="Z344" i="4"/>
  <c r="AA344" i="4" s="1"/>
  <c r="AB344" i="4" s="1"/>
  <c r="M341" i="16" s="1"/>
  <c r="AE344" i="4"/>
  <c r="AF344" i="4" s="1"/>
  <c r="AG344" i="4" s="1"/>
  <c r="O341" i="16" s="1"/>
  <c r="AJ344" i="4"/>
  <c r="AK344" i="4" s="1"/>
  <c r="AL344" i="4" s="1"/>
  <c r="Q341" i="16" s="1"/>
  <c r="AO344" i="4"/>
  <c r="AP344" i="4" s="1"/>
  <c r="AQ344" i="4" s="1"/>
  <c r="S341" i="16" s="1"/>
  <c r="AT344" i="4"/>
  <c r="AV344" i="4"/>
  <c r="A345" i="4"/>
  <c r="A346" i="4" s="1"/>
  <c r="A347" i="4" s="1"/>
  <c r="B345" i="4"/>
  <c r="B342" i="16" s="1"/>
  <c r="F345" i="4"/>
  <c r="G345" i="4" s="1"/>
  <c r="H345" i="4" s="1"/>
  <c r="E342" i="16" s="1"/>
  <c r="K345" i="4"/>
  <c r="L345" i="4" s="1"/>
  <c r="M345" i="4" s="1"/>
  <c r="G342" i="16" s="1"/>
  <c r="P345" i="4"/>
  <c r="Q345" i="4" s="1"/>
  <c r="R345" i="4" s="1"/>
  <c r="I342" i="16" s="1"/>
  <c r="U345" i="4"/>
  <c r="V345" i="4" s="1"/>
  <c r="W345" i="4" s="1"/>
  <c r="K342" i="16" s="1"/>
  <c r="Z345" i="4"/>
  <c r="AA345" i="4" s="1"/>
  <c r="AB345" i="4" s="1"/>
  <c r="M342" i="16" s="1"/>
  <c r="AE345" i="4"/>
  <c r="AF345" i="4" s="1"/>
  <c r="AG345" i="4" s="1"/>
  <c r="O342" i="16" s="1"/>
  <c r="AJ345" i="4"/>
  <c r="AK345" i="4" s="1"/>
  <c r="AL345" i="4" s="1"/>
  <c r="Q342" i="16" s="1"/>
  <c r="AO345" i="4"/>
  <c r="AP345" i="4"/>
  <c r="AQ345" i="4"/>
  <c r="S342" i="16" s="1"/>
  <c r="AT345" i="4"/>
  <c r="B346" i="4"/>
  <c r="B343" i="16" s="1"/>
  <c r="F346" i="4"/>
  <c r="G346" i="4" s="1"/>
  <c r="H346" i="4" s="1"/>
  <c r="E343" i="16" s="1"/>
  <c r="K346" i="4"/>
  <c r="L346" i="4" s="1"/>
  <c r="M346" i="4" s="1"/>
  <c r="G343" i="16" s="1"/>
  <c r="P346" i="4"/>
  <c r="Q346" i="4" s="1"/>
  <c r="R346" i="4" s="1"/>
  <c r="I343" i="16" s="1"/>
  <c r="U346" i="4"/>
  <c r="V346" i="4" s="1"/>
  <c r="W346" i="4" s="1"/>
  <c r="K343" i="16" s="1"/>
  <c r="Z346" i="4"/>
  <c r="AA346" i="4" s="1"/>
  <c r="AB346" i="4" s="1"/>
  <c r="M343" i="16" s="1"/>
  <c r="AE346" i="4"/>
  <c r="AF346" i="4" s="1"/>
  <c r="AG346" i="4" s="1"/>
  <c r="O343" i="16" s="1"/>
  <c r="AJ346" i="4"/>
  <c r="AK346" i="4" s="1"/>
  <c r="AL346" i="4" s="1"/>
  <c r="Q343" i="16" s="1"/>
  <c r="AO346" i="4"/>
  <c r="AP346" i="4" s="1"/>
  <c r="AQ346" i="4" s="1"/>
  <c r="S343" i="16" s="1"/>
  <c r="AT346" i="4"/>
  <c r="F347" i="4"/>
  <c r="G347" i="4" s="1"/>
  <c r="H347" i="4" s="1"/>
  <c r="E344" i="16" s="1"/>
  <c r="K347" i="4"/>
  <c r="L347" i="4" s="1"/>
  <c r="M347" i="4" s="1"/>
  <c r="G344" i="16" s="1"/>
  <c r="P347" i="4"/>
  <c r="Q347" i="4" s="1"/>
  <c r="R347" i="4" s="1"/>
  <c r="I344" i="16" s="1"/>
  <c r="U347" i="4"/>
  <c r="V347" i="4" s="1"/>
  <c r="W347" i="4" s="1"/>
  <c r="K344" i="16" s="1"/>
  <c r="Z347" i="4"/>
  <c r="AA347" i="4" s="1"/>
  <c r="AB347" i="4" s="1"/>
  <c r="M344" i="16" s="1"/>
  <c r="AE347" i="4"/>
  <c r="AF347" i="4" s="1"/>
  <c r="AG347" i="4" s="1"/>
  <c r="O344" i="16" s="1"/>
  <c r="AJ347" i="4"/>
  <c r="AK347" i="4" s="1"/>
  <c r="AL347" i="4" s="1"/>
  <c r="Q344" i="16" s="1"/>
  <c r="AO347" i="4"/>
  <c r="AP347" i="4" s="1"/>
  <c r="AQ347" i="4" s="1"/>
  <c r="S344" i="16" s="1"/>
  <c r="AT347" i="4"/>
  <c r="F348" i="4"/>
  <c r="G348" i="4" s="1"/>
  <c r="H348" i="4" s="1"/>
  <c r="K348" i="4"/>
  <c r="L348" i="4" s="1"/>
  <c r="M348" i="4" s="1"/>
  <c r="G345" i="16" s="1"/>
  <c r="P348" i="4"/>
  <c r="Q348" i="4" s="1"/>
  <c r="R348" i="4" s="1"/>
  <c r="I345" i="16" s="1"/>
  <c r="U348" i="4"/>
  <c r="V348" i="4" s="1"/>
  <c r="W348" i="4" s="1"/>
  <c r="K345" i="16" s="1"/>
  <c r="Z348" i="4"/>
  <c r="AA348" i="4" s="1"/>
  <c r="AB348" i="4" s="1"/>
  <c r="M345" i="16" s="1"/>
  <c r="AE348" i="4"/>
  <c r="AF348" i="4" s="1"/>
  <c r="AG348" i="4" s="1"/>
  <c r="O345" i="16" s="1"/>
  <c r="AJ348" i="4"/>
  <c r="AK348" i="4" s="1"/>
  <c r="AL348" i="4" s="1"/>
  <c r="Q345" i="16" s="1"/>
  <c r="AO348" i="4"/>
  <c r="AP348" i="4" s="1"/>
  <c r="AQ348" i="4" s="1"/>
  <c r="S345" i="16" s="1"/>
  <c r="AT348" i="4"/>
  <c r="AV348" i="4"/>
  <c r="A349" i="4"/>
  <c r="B349" i="4"/>
  <c r="B346" i="16" s="1"/>
  <c r="F349" i="4"/>
  <c r="G349" i="4" s="1"/>
  <c r="H349" i="4" s="1"/>
  <c r="K349" i="4"/>
  <c r="L349" i="4" s="1"/>
  <c r="M349" i="4" s="1"/>
  <c r="G346" i="16" s="1"/>
  <c r="P349" i="4"/>
  <c r="Q349" i="4" s="1"/>
  <c r="R349" i="4" s="1"/>
  <c r="I346" i="16" s="1"/>
  <c r="U349" i="4"/>
  <c r="V349" i="4" s="1"/>
  <c r="W349" i="4" s="1"/>
  <c r="K346" i="16" s="1"/>
  <c r="Z349" i="4"/>
  <c r="AA349" i="4" s="1"/>
  <c r="AB349" i="4" s="1"/>
  <c r="M346" i="16" s="1"/>
  <c r="AE349" i="4"/>
  <c r="AF349" i="4" s="1"/>
  <c r="AG349" i="4" s="1"/>
  <c r="O346" i="16" s="1"/>
  <c r="AJ349" i="4"/>
  <c r="AK349" i="4" s="1"/>
  <c r="AL349" i="4" s="1"/>
  <c r="Q346" i="16" s="1"/>
  <c r="AO349" i="4"/>
  <c r="AP349" i="4"/>
  <c r="AQ349" i="4" s="1"/>
  <c r="S346" i="16" s="1"/>
  <c r="AT349" i="4"/>
  <c r="A350" i="4"/>
  <c r="B350" i="4"/>
  <c r="B347" i="16" s="1"/>
  <c r="F350" i="4"/>
  <c r="G350" i="4" s="1"/>
  <c r="H350" i="4" s="1"/>
  <c r="K350" i="4"/>
  <c r="L350" i="4" s="1"/>
  <c r="M350" i="4" s="1"/>
  <c r="G347" i="16" s="1"/>
  <c r="P350" i="4"/>
  <c r="Q350" i="4" s="1"/>
  <c r="R350" i="4" s="1"/>
  <c r="I347" i="16" s="1"/>
  <c r="U350" i="4"/>
  <c r="V350" i="4" s="1"/>
  <c r="W350" i="4" s="1"/>
  <c r="K347" i="16" s="1"/>
  <c r="Z350" i="4"/>
  <c r="AA350" i="4" s="1"/>
  <c r="AB350" i="4" s="1"/>
  <c r="M347" i="16" s="1"/>
  <c r="AE350" i="4"/>
  <c r="AF350" i="4" s="1"/>
  <c r="AG350" i="4" s="1"/>
  <c r="O347" i="16" s="1"/>
  <c r="AJ350" i="4"/>
  <c r="AK350" i="4" s="1"/>
  <c r="AL350" i="4" s="1"/>
  <c r="Q347" i="16" s="1"/>
  <c r="AO350" i="4"/>
  <c r="AP350" i="4" s="1"/>
  <c r="AQ350" i="4" s="1"/>
  <c r="S347" i="16" s="1"/>
  <c r="AT350" i="4"/>
  <c r="A351" i="4"/>
  <c r="F351" i="4"/>
  <c r="G351" i="4" s="1"/>
  <c r="H351" i="4" s="1"/>
  <c r="K351" i="4"/>
  <c r="L351" i="4" s="1"/>
  <c r="M351" i="4" s="1"/>
  <c r="G348" i="16" s="1"/>
  <c r="P351" i="4"/>
  <c r="Q351" i="4" s="1"/>
  <c r="R351" i="4" s="1"/>
  <c r="I348" i="16" s="1"/>
  <c r="U351" i="4"/>
  <c r="V351" i="4" s="1"/>
  <c r="W351" i="4" s="1"/>
  <c r="K348" i="16" s="1"/>
  <c r="Z351" i="4"/>
  <c r="AA351" i="4" s="1"/>
  <c r="AB351" i="4" s="1"/>
  <c r="M348" i="16" s="1"/>
  <c r="AE351" i="4"/>
  <c r="AF351" i="4" s="1"/>
  <c r="AG351" i="4" s="1"/>
  <c r="O348" i="16" s="1"/>
  <c r="AJ351" i="4"/>
  <c r="AK351" i="4" s="1"/>
  <c r="AL351" i="4" s="1"/>
  <c r="Q348" i="16" s="1"/>
  <c r="AO351" i="4"/>
  <c r="AP351" i="4"/>
  <c r="AQ351" i="4" s="1"/>
  <c r="S348" i="16" s="1"/>
  <c r="AT351" i="4"/>
  <c r="F352" i="4"/>
  <c r="G352" i="4" s="1"/>
  <c r="H352" i="4" s="1"/>
  <c r="K352" i="4"/>
  <c r="L352" i="4" s="1"/>
  <c r="M352" i="4" s="1"/>
  <c r="G349" i="16" s="1"/>
  <c r="P352" i="4"/>
  <c r="Q352" i="4" s="1"/>
  <c r="R352" i="4" s="1"/>
  <c r="I349" i="16" s="1"/>
  <c r="U352" i="4"/>
  <c r="V352" i="4" s="1"/>
  <c r="W352" i="4" s="1"/>
  <c r="K349" i="16" s="1"/>
  <c r="Z352" i="4"/>
  <c r="AA352" i="4" s="1"/>
  <c r="AB352" i="4" s="1"/>
  <c r="M349" i="16" s="1"/>
  <c r="AE352" i="4"/>
  <c r="AF352" i="4" s="1"/>
  <c r="AG352" i="4" s="1"/>
  <c r="O349" i="16" s="1"/>
  <c r="AJ352" i="4"/>
  <c r="AK352" i="4" s="1"/>
  <c r="AL352" i="4" s="1"/>
  <c r="Q349" i="16" s="1"/>
  <c r="AO352" i="4"/>
  <c r="AP352" i="4"/>
  <c r="AQ352" i="4" s="1"/>
  <c r="S349" i="16" s="1"/>
  <c r="AT352" i="4"/>
  <c r="AV352" i="4"/>
  <c r="A353" i="4"/>
  <c r="A354" i="4" s="1"/>
  <c r="A355" i="4" s="1"/>
  <c r="B353" i="4"/>
  <c r="B350" i="16" s="1"/>
  <c r="F353" i="4"/>
  <c r="G353" i="4" s="1"/>
  <c r="H353" i="4" s="1"/>
  <c r="E350" i="16" s="1"/>
  <c r="K353" i="4"/>
  <c r="L353" i="4" s="1"/>
  <c r="M353" i="4" s="1"/>
  <c r="G350" i="16" s="1"/>
  <c r="P353" i="4"/>
  <c r="Q353" i="4" s="1"/>
  <c r="R353" i="4" s="1"/>
  <c r="I350" i="16" s="1"/>
  <c r="U353" i="4"/>
  <c r="V353" i="4" s="1"/>
  <c r="W353" i="4" s="1"/>
  <c r="K350" i="16" s="1"/>
  <c r="Z353" i="4"/>
  <c r="AA353" i="4" s="1"/>
  <c r="AB353" i="4" s="1"/>
  <c r="M350" i="16" s="1"/>
  <c r="AE353" i="4"/>
  <c r="AF353" i="4" s="1"/>
  <c r="AG353" i="4" s="1"/>
  <c r="O350" i="16" s="1"/>
  <c r="AJ353" i="4"/>
  <c r="AK353" i="4" s="1"/>
  <c r="AL353" i="4" s="1"/>
  <c r="Q350" i="16" s="1"/>
  <c r="AO353" i="4"/>
  <c r="AP353" i="4" s="1"/>
  <c r="AQ353" i="4" s="1"/>
  <c r="S350" i="16" s="1"/>
  <c r="AT353" i="4"/>
  <c r="B354" i="4"/>
  <c r="B351" i="16" s="1"/>
  <c r="F354" i="4"/>
  <c r="G354" i="4" s="1"/>
  <c r="H354" i="4" s="1"/>
  <c r="E351" i="16" s="1"/>
  <c r="K354" i="4"/>
  <c r="L354" i="4" s="1"/>
  <c r="M354" i="4" s="1"/>
  <c r="G351" i="16" s="1"/>
  <c r="P354" i="4"/>
  <c r="Q354" i="4" s="1"/>
  <c r="R354" i="4" s="1"/>
  <c r="I351" i="16" s="1"/>
  <c r="U354" i="4"/>
  <c r="V354" i="4" s="1"/>
  <c r="W354" i="4" s="1"/>
  <c r="K351" i="16" s="1"/>
  <c r="Z354" i="4"/>
  <c r="AA354" i="4" s="1"/>
  <c r="AB354" i="4" s="1"/>
  <c r="M351" i="16" s="1"/>
  <c r="AE354" i="4"/>
  <c r="AF354" i="4" s="1"/>
  <c r="AG354" i="4" s="1"/>
  <c r="O351" i="16" s="1"/>
  <c r="AJ354" i="4"/>
  <c r="AK354" i="4" s="1"/>
  <c r="AL354" i="4" s="1"/>
  <c r="Q351" i="16" s="1"/>
  <c r="AO354" i="4"/>
  <c r="AP354" i="4"/>
  <c r="AQ354" i="4"/>
  <c r="S351" i="16" s="1"/>
  <c r="AT354" i="4"/>
  <c r="F355" i="4"/>
  <c r="G355" i="4" s="1"/>
  <c r="H355" i="4" s="1"/>
  <c r="E352" i="16" s="1"/>
  <c r="K355" i="4"/>
  <c r="L355" i="4" s="1"/>
  <c r="M355" i="4" s="1"/>
  <c r="G352" i="16" s="1"/>
  <c r="P355" i="4"/>
  <c r="Q355" i="4" s="1"/>
  <c r="R355" i="4" s="1"/>
  <c r="I352" i="16" s="1"/>
  <c r="U355" i="4"/>
  <c r="V355" i="4" s="1"/>
  <c r="W355" i="4" s="1"/>
  <c r="K352" i="16" s="1"/>
  <c r="Z355" i="4"/>
  <c r="AA355" i="4" s="1"/>
  <c r="AB355" i="4" s="1"/>
  <c r="M352" i="16" s="1"/>
  <c r="AE355" i="4"/>
  <c r="AF355" i="4" s="1"/>
  <c r="AG355" i="4" s="1"/>
  <c r="O352" i="16" s="1"/>
  <c r="AJ355" i="4"/>
  <c r="AK355" i="4" s="1"/>
  <c r="AL355" i="4" s="1"/>
  <c r="Q352" i="16" s="1"/>
  <c r="AO355" i="4"/>
  <c r="AP355" i="4"/>
  <c r="AQ355" i="4" s="1"/>
  <c r="S352" i="16" s="1"/>
  <c r="AT355" i="4"/>
  <c r="F356" i="4"/>
  <c r="G356" i="4" s="1"/>
  <c r="H356" i="4" s="1"/>
  <c r="K356" i="4"/>
  <c r="L356" i="4" s="1"/>
  <c r="M356" i="4" s="1"/>
  <c r="G353" i="16" s="1"/>
  <c r="P356" i="4"/>
  <c r="Q356" i="4" s="1"/>
  <c r="R356" i="4" s="1"/>
  <c r="I353" i="16" s="1"/>
  <c r="U356" i="4"/>
  <c r="V356" i="4" s="1"/>
  <c r="W356" i="4" s="1"/>
  <c r="K353" i="16" s="1"/>
  <c r="Z356" i="4"/>
  <c r="AA356" i="4" s="1"/>
  <c r="AB356" i="4" s="1"/>
  <c r="M353" i="16" s="1"/>
  <c r="AE356" i="4"/>
  <c r="AF356" i="4" s="1"/>
  <c r="AG356" i="4" s="1"/>
  <c r="O353" i="16" s="1"/>
  <c r="AJ356" i="4"/>
  <c r="AK356" i="4" s="1"/>
  <c r="AL356" i="4" s="1"/>
  <c r="Q353" i="16" s="1"/>
  <c r="AO356" i="4"/>
  <c r="AP356" i="4"/>
  <c r="AQ356" i="4" s="1"/>
  <c r="S353" i="16" s="1"/>
  <c r="AT356" i="4"/>
  <c r="AV356" i="4"/>
  <c r="A357" i="4"/>
  <c r="A358" i="4" s="1"/>
  <c r="A359" i="4" s="1"/>
  <c r="B357" i="4"/>
  <c r="B354" i="16" s="1"/>
  <c r="F357" i="4"/>
  <c r="G357" i="4" s="1"/>
  <c r="H357" i="4" s="1"/>
  <c r="K357" i="4"/>
  <c r="L357" i="4" s="1"/>
  <c r="M357" i="4" s="1"/>
  <c r="G354" i="16" s="1"/>
  <c r="P357" i="4"/>
  <c r="Q357" i="4" s="1"/>
  <c r="R357" i="4" s="1"/>
  <c r="I354" i="16" s="1"/>
  <c r="U357" i="4"/>
  <c r="V357" i="4" s="1"/>
  <c r="W357" i="4" s="1"/>
  <c r="K354" i="16" s="1"/>
  <c r="Z357" i="4"/>
  <c r="AA357" i="4" s="1"/>
  <c r="AB357" i="4" s="1"/>
  <c r="M354" i="16" s="1"/>
  <c r="AE357" i="4"/>
  <c r="AF357" i="4" s="1"/>
  <c r="AG357" i="4" s="1"/>
  <c r="O354" i="16" s="1"/>
  <c r="AJ357" i="4"/>
  <c r="AK357" i="4" s="1"/>
  <c r="AL357" i="4" s="1"/>
  <c r="Q354" i="16" s="1"/>
  <c r="AO357" i="4"/>
  <c r="AP357" i="4" s="1"/>
  <c r="AQ357" i="4" s="1"/>
  <c r="S354" i="16" s="1"/>
  <c r="AT357" i="4"/>
  <c r="F358" i="4"/>
  <c r="G358" i="4" s="1"/>
  <c r="H358" i="4" s="1"/>
  <c r="K358" i="4"/>
  <c r="L358" i="4" s="1"/>
  <c r="M358" i="4" s="1"/>
  <c r="G355" i="16" s="1"/>
  <c r="P358" i="4"/>
  <c r="Q358" i="4" s="1"/>
  <c r="R358" i="4" s="1"/>
  <c r="I355" i="16" s="1"/>
  <c r="U358" i="4"/>
  <c r="V358" i="4" s="1"/>
  <c r="W358" i="4" s="1"/>
  <c r="K355" i="16" s="1"/>
  <c r="Z358" i="4"/>
  <c r="AA358" i="4" s="1"/>
  <c r="AB358" i="4" s="1"/>
  <c r="M355" i="16" s="1"/>
  <c r="AE358" i="4"/>
  <c r="AF358" i="4" s="1"/>
  <c r="AG358" i="4" s="1"/>
  <c r="O355" i="16" s="1"/>
  <c r="AJ358" i="4"/>
  <c r="AK358" i="4" s="1"/>
  <c r="AL358" i="4" s="1"/>
  <c r="Q355" i="16" s="1"/>
  <c r="AO358" i="4"/>
  <c r="AP358" i="4"/>
  <c r="AQ358" i="4"/>
  <c r="S355" i="16" s="1"/>
  <c r="AT358" i="4"/>
  <c r="F359" i="4"/>
  <c r="G359" i="4" s="1"/>
  <c r="H359" i="4" s="1"/>
  <c r="K359" i="4"/>
  <c r="L359" i="4" s="1"/>
  <c r="M359" i="4" s="1"/>
  <c r="G356" i="16" s="1"/>
  <c r="P359" i="4"/>
  <c r="Q359" i="4" s="1"/>
  <c r="R359" i="4" s="1"/>
  <c r="I356" i="16" s="1"/>
  <c r="U359" i="4"/>
  <c r="V359" i="4" s="1"/>
  <c r="W359" i="4" s="1"/>
  <c r="K356" i="16" s="1"/>
  <c r="Z359" i="4"/>
  <c r="AA359" i="4" s="1"/>
  <c r="AB359" i="4" s="1"/>
  <c r="M356" i="16" s="1"/>
  <c r="AE359" i="4"/>
  <c r="AF359" i="4" s="1"/>
  <c r="AG359" i="4" s="1"/>
  <c r="O356" i="16" s="1"/>
  <c r="AJ359" i="4"/>
  <c r="AK359" i="4" s="1"/>
  <c r="AL359" i="4" s="1"/>
  <c r="Q356" i="16" s="1"/>
  <c r="AO359" i="4"/>
  <c r="AP359" i="4" s="1"/>
  <c r="AQ359" i="4" s="1"/>
  <c r="S356" i="16" s="1"/>
  <c r="AT359" i="4"/>
  <c r="F360" i="4"/>
  <c r="G360" i="4" s="1"/>
  <c r="H360" i="4" s="1"/>
  <c r="K360" i="4"/>
  <c r="L360" i="4" s="1"/>
  <c r="M360" i="4" s="1"/>
  <c r="G357" i="16" s="1"/>
  <c r="P360" i="4"/>
  <c r="Q360" i="4" s="1"/>
  <c r="R360" i="4" s="1"/>
  <c r="I357" i="16" s="1"/>
  <c r="U360" i="4"/>
  <c r="V360" i="4" s="1"/>
  <c r="W360" i="4" s="1"/>
  <c r="K357" i="16" s="1"/>
  <c r="Z360" i="4"/>
  <c r="AA360" i="4" s="1"/>
  <c r="AB360" i="4" s="1"/>
  <c r="M357" i="16" s="1"/>
  <c r="AE360" i="4"/>
  <c r="AF360" i="4" s="1"/>
  <c r="AG360" i="4" s="1"/>
  <c r="O357" i="16" s="1"/>
  <c r="AJ360" i="4"/>
  <c r="AK360" i="4" s="1"/>
  <c r="AL360" i="4" s="1"/>
  <c r="Q357" i="16" s="1"/>
  <c r="AO360" i="4"/>
  <c r="AP360" i="4" s="1"/>
  <c r="AQ360" i="4" s="1"/>
  <c r="S357" i="16" s="1"/>
  <c r="AT360" i="4"/>
  <c r="AV360" i="4"/>
  <c r="A361" i="4"/>
  <c r="B361" i="4"/>
  <c r="B358" i="16" s="1"/>
  <c r="F361" i="4"/>
  <c r="G361" i="4" s="1"/>
  <c r="H361" i="4" s="1"/>
  <c r="E358" i="16" s="1"/>
  <c r="K361" i="4"/>
  <c r="L361" i="4" s="1"/>
  <c r="M361" i="4" s="1"/>
  <c r="G358" i="16" s="1"/>
  <c r="P361" i="4"/>
  <c r="Q361" i="4" s="1"/>
  <c r="R361" i="4" s="1"/>
  <c r="I358" i="16" s="1"/>
  <c r="U361" i="4"/>
  <c r="V361" i="4" s="1"/>
  <c r="W361" i="4" s="1"/>
  <c r="K358" i="16" s="1"/>
  <c r="Z361" i="4"/>
  <c r="AA361" i="4" s="1"/>
  <c r="AB361" i="4" s="1"/>
  <c r="M358" i="16" s="1"/>
  <c r="AE361" i="4"/>
  <c r="AF361" i="4" s="1"/>
  <c r="AG361" i="4" s="1"/>
  <c r="O358" i="16" s="1"/>
  <c r="AJ361" i="4"/>
  <c r="AK361" i="4" s="1"/>
  <c r="AL361" i="4" s="1"/>
  <c r="Q358" i="16" s="1"/>
  <c r="AO361" i="4"/>
  <c r="AP361" i="4" s="1"/>
  <c r="AQ361" i="4" s="1"/>
  <c r="S358" i="16" s="1"/>
  <c r="AT361" i="4"/>
  <c r="A362" i="4"/>
  <c r="A363" i="4" s="1"/>
  <c r="F362" i="4"/>
  <c r="G362" i="4" s="1"/>
  <c r="H362" i="4" s="1"/>
  <c r="E359" i="16" s="1"/>
  <c r="K362" i="4"/>
  <c r="L362" i="4" s="1"/>
  <c r="M362" i="4" s="1"/>
  <c r="G359" i="16" s="1"/>
  <c r="P362" i="4"/>
  <c r="Q362" i="4" s="1"/>
  <c r="R362" i="4" s="1"/>
  <c r="I359" i="16" s="1"/>
  <c r="U362" i="4"/>
  <c r="V362" i="4" s="1"/>
  <c r="W362" i="4" s="1"/>
  <c r="K359" i="16" s="1"/>
  <c r="Z362" i="4"/>
  <c r="AA362" i="4" s="1"/>
  <c r="AB362" i="4" s="1"/>
  <c r="M359" i="16" s="1"/>
  <c r="AE362" i="4"/>
  <c r="AF362" i="4" s="1"/>
  <c r="AG362" i="4" s="1"/>
  <c r="O359" i="16" s="1"/>
  <c r="AJ362" i="4"/>
  <c r="AK362" i="4" s="1"/>
  <c r="AL362" i="4" s="1"/>
  <c r="Q359" i="16" s="1"/>
  <c r="AO362" i="4"/>
  <c r="AP362" i="4" s="1"/>
  <c r="AQ362" i="4" s="1"/>
  <c r="S359" i="16" s="1"/>
  <c r="AT362" i="4"/>
  <c r="F363" i="4"/>
  <c r="G363" i="4" s="1"/>
  <c r="H363" i="4" s="1"/>
  <c r="E360" i="16" s="1"/>
  <c r="K363" i="4"/>
  <c r="L363" i="4" s="1"/>
  <c r="M363" i="4" s="1"/>
  <c r="G360" i="16" s="1"/>
  <c r="P363" i="4"/>
  <c r="Q363" i="4" s="1"/>
  <c r="R363" i="4" s="1"/>
  <c r="I360" i="16" s="1"/>
  <c r="U363" i="4"/>
  <c r="V363" i="4" s="1"/>
  <c r="W363" i="4" s="1"/>
  <c r="K360" i="16" s="1"/>
  <c r="Z363" i="4"/>
  <c r="AA363" i="4" s="1"/>
  <c r="AB363" i="4" s="1"/>
  <c r="M360" i="16" s="1"/>
  <c r="AE363" i="4"/>
  <c r="AF363" i="4" s="1"/>
  <c r="AG363" i="4" s="1"/>
  <c r="O360" i="16" s="1"/>
  <c r="AJ363" i="4"/>
  <c r="AK363" i="4" s="1"/>
  <c r="AL363" i="4" s="1"/>
  <c r="Q360" i="16" s="1"/>
  <c r="AO363" i="4"/>
  <c r="AP363" i="4"/>
  <c r="AQ363" i="4"/>
  <c r="S360" i="16" s="1"/>
  <c r="AT363" i="4"/>
  <c r="F364" i="4"/>
  <c r="G364" i="4" s="1"/>
  <c r="H364" i="4" s="1"/>
  <c r="K364" i="4"/>
  <c r="L364" i="4" s="1"/>
  <c r="M364" i="4" s="1"/>
  <c r="G361" i="16" s="1"/>
  <c r="P364" i="4"/>
  <c r="Q364" i="4" s="1"/>
  <c r="R364" i="4" s="1"/>
  <c r="I361" i="16" s="1"/>
  <c r="U364" i="4"/>
  <c r="V364" i="4" s="1"/>
  <c r="W364" i="4" s="1"/>
  <c r="K361" i="16" s="1"/>
  <c r="Z364" i="4"/>
  <c r="AA364" i="4" s="1"/>
  <c r="AB364" i="4" s="1"/>
  <c r="M361" i="16" s="1"/>
  <c r="AE364" i="4"/>
  <c r="AF364" i="4" s="1"/>
  <c r="AG364" i="4" s="1"/>
  <c r="O361" i="16" s="1"/>
  <c r="AJ364" i="4"/>
  <c r="AK364" i="4" s="1"/>
  <c r="AL364" i="4" s="1"/>
  <c r="Q361" i="16" s="1"/>
  <c r="AO364" i="4"/>
  <c r="AP364" i="4" s="1"/>
  <c r="AQ364" i="4" s="1"/>
  <c r="S361" i="16" s="1"/>
  <c r="AT364" i="4"/>
  <c r="AV364" i="4"/>
  <c r="A365" i="4"/>
  <c r="B365" i="4"/>
  <c r="B362" i="16" s="1"/>
  <c r="F365" i="4"/>
  <c r="G365" i="4" s="1"/>
  <c r="H365" i="4" s="1"/>
  <c r="K365" i="4"/>
  <c r="L365" i="4" s="1"/>
  <c r="M365" i="4" s="1"/>
  <c r="G362" i="16" s="1"/>
  <c r="P365" i="4"/>
  <c r="Q365" i="4" s="1"/>
  <c r="R365" i="4" s="1"/>
  <c r="I362" i="16" s="1"/>
  <c r="U365" i="4"/>
  <c r="V365" i="4" s="1"/>
  <c r="W365" i="4" s="1"/>
  <c r="K362" i="16" s="1"/>
  <c r="Z365" i="4"/>
  <c r="AA365" i="4" s="1"/>
  <c r="AB365" i="4" s="1"/>
  <c r="M362" i="16" s="1"/>
  <c r="AE365" i="4"/>
  <c r="AF365" i="4" s="1"/>
  <c r="AG365" i="4" s="1"/>
  <c r="O362" i="16" s="1"/>
  <c r="AJ365" i="4"/>
  <c r="AK365" i="4" s="1"/>
  <c r="AL365" i="4" s="1"/>
  <c r="Q362" i="16" s="1"/>
  <c r="AO365" i="4"/>
  <c r="AP365" i="4"/>
  <c r="AQ365" i="4" s="1"/>
  <c r="S362" i="16" s="1"/>
  <c r="AT365" i="4"/>
  <c r="A366" i="4"/>
  <c r="A367" i="4" s="1"/>
  <c r="B366" i="4"/>
  <c r="B363" i="16" s="1"/>
  <c r="F366" i="4"/>
  <c r="G366" i="4" s="1"/>
  <c r="H366" i="4" s="1"/>
  <c r="K366" i="4"/>
  <c r="L366" i="4" s="1"/>
  <c r="M366" i="4" s="1"/>
  <c r="G363" i="16" s="1"/>
  <c r="P366" i="4"/>
  <c r="Q366" i="4" s="1"/>
  <c r="R366" i="4" s="1"/>
  <c r="I363" i="16" s="1"/>
  <c r="U366" i="4"/>
  <c r="V366" i="4" s="1"/>
  <c r="W366" i="4" s="1"/>
  <c r="K363" i="16" s="1"/>
  <c r="Z366" i="4"/>
  <c r="AA366" i="4" s="1"/>
  <c r="AB366" i="4" s="1"/>
  <c r="M363" i="16" s="1"/>
  <c r="AE366" i="4"/>
  <c r="AF366" i="4" s="1"/>
  <c r="AG366" i="4" s="1"/>
  <c r="O363" i="16" s="1"/>
  <c r="AJ366" i="4"/>
  <c r="AK366" i="4" s="1"/>
  <c r="AL366" i="4" s="1"/>
  <c r="Q363" i="16" s="1"/>
  <c r="AO366" i="4"/>
  <c r="AP366" i="4" s="1"/>
  <c r="AQ366" i="4" s="1"/>
  <c r="S363" i="16" s="1"/>
  <c r="AT366" i="4"/>
  <c r="F367" i="4"/>
  <c r="G367" i="4" s="1"/>
  <c r="H367" i="4" s="1"/>
  <c r="K367" i="4"/>
  <c r="L367" i="4" s="1"/>
  <c r="M367" i="4" s="1"/>
  <c r="G364" i="16" s="1"/>
  <c r="P367" i="4"/>
  <c r="Q367" i="4" s="1"/>
  <c r="R367" i="4" s="1"/>
  <c r="I364" i="16" s="1"/>
  <c r="U367" i="4"/>
  <c r="V367" i="4" s="1"/>
  <c r="W367" i="4" s="1"/>
  <c r="K364" i="16" s="1"/>
  <c r="Z367" i="4"/>
  <c r="AA367" i="4" s="1"/>
  <c r="AB367" i="4" s="1"/>
  <c r="M364" i="16" s="1"/>
  <c r="AE367" i="4"/>
  <c r="AF367" i="4" s="1"/>
  <c r="AG367" i="4" s="1"/>
  <c r="O364" i="16" s="1"/>
  <c r="AJ367" i="4"/>
  <c r="AK367" i="4" s="1"/>
  <c r="AL367" i="4" s="1"/>
  <c r="Q364" i="16" s="1"/>
  <c r="AO367" i="4"/>
  <c r="AP367" i="4"/>
  <c r="AQ367" i="4"/>
  <c r="S364" i="16" s="1"/>
  <c r="AT367" i="4"/>
  <c r="F368" i="4"/>
  <c r="G368" i="4" s="1"/>
  <c r="H368" i="4" s="1"/>
  <c r="K368" i="4"/>
  <c r="L368" i="4" s="1"/>
  <c r="M368" i="4" s="1"/>
  <c r="G365" i="16" s="1"/>
  <c r="P368" i="4"/>
  <c r="Q368" i="4" s="1"/>
  <c r="R368" i="4" s="1"/>
  <c r="I365" i="16" s="1"/>
  <c r="U368" i="4"/>
  <c r="V368" i="4" s="1"/>
  <c r="W368" i="4" s="1"/>
  <c r="K365" i="16" s="1"/>
  <c r="Z368" i="4"/>
  <c r="AA368" i="4" s="1"/>
  <c r="AB368" i="4" s="1"/>
  <c r="M365" i="16" s="1"/>
  <c r="AE368" i="4"/>
  <c r="AF368" i="4" s="1"/>
  <c r="AG368" i="4" s="1"/>
  <c r="O365" i="16" s="1"/>
  <c r="AJ368" i="4"/>
  <c r="AK368" i="4" s="1"/>
  <c r="AL368" i="4" s="1"/>
  <c r="Q365" i="16" s="1"/>
  <c r="AO368" i="4"/>
  <c r="AP368" i="4"/>
  <c r="AQ368" i="4"/>
  <c r="S365" i="16" s="1"/>
  <c r="AT368" i="4"/>
  <c r="AV368" i="4"/>
  <c r="A369" i="4"/>
  <c r="A370" i="4" s="1"/>
  <c r="A371" i="4" s="1"/>
  <c r="B369" i="4"/>
  <c r="B366" i="16" s="1"/>
  <c r="F369" i="4"/>
  <c r="G369" i="4" s="1"/>
  <c r="H369" i="4" s="1"/>
  <c r="E366" i="16" s="1"/>
  <c r="K369" i="4"/>
  <c r="L369" i="4" s="1"/>
  <c r="M369" i="4" s="1"/>
  <c r="G366" i="16" s="1"/>
  <c r="P369" i="4"/>
  <c r="Q369" i="4" s="1"/>
  <c r="R369" i="4" s="1"/>
  <c r="I366" i="16" s="1"/>
  <c r="U369" i="4"/>
  <c r="V369" i="4" s="1"/>
  <c r="W369" i="4" s="1"/>
  <c r="K366" i="16" s="1"/>
  <c r="Z369" i="4"/>
  <c r="AA369" i="4" s="1"/>
  <c r="AB369" i="4" s="1"/>
  <c r="M366" i="16" s="1"/>
  <c r="AE369" i="4"/>
  <c r="AF369" i="4" s="1"/>
  <c r="AG369" i="4" s="1"/>
  <c r="O366" i="16" s="1"/>
  <c r="AJ369" i="4"/>
  <c r="AK369" i="4" s="1"/>
  <c r="AL369" i="4" s="1"/>
  <c r="Q366" i="16" s="1"/>
  <c r="AO369" i="4"/>
  <c r="AP369" i="4" s="1"/>
  <c r="AQ369" i="4" s="1"/>
  <c r="S366" i="16" s="1"/>
  <c r="AT369" i="4"/>
  <c r="F370" i="4"/>
  <c r="G370" i="4" s="1"/>
  <c r="H370" i="4" s="1"/>
  <c r="E367" i="16" s="1"/>
  <c r="K370" i="4"/>
  <c r="L370" i="4" s="1"/>
  <c r="M370" i="4" s="1"/>
  <c r="G367" i="16" s="1"/>
  <c r="P370" i="4"/>
  <c r="Q370" i="4" s="1"/>
  <c r="R370" i="4" s="1"/>
  <c r="I367" i="16" s="1"/>
  <c r="U370" i="4"/>
  <c r="V370" i="4" s="1"/>
  <c r="W370" i="4" s="1"/>
  <c r="K367" i="16" s="1"/>
  <c r="Z370" i="4"/>
  <c r="AA370" i="4" s="1"/>
  <c r="AB370" i="4" s="1"/>
  <c r="M367" i="16" s="1"/>
  <c r="AE370" i="4"/>
  <c r="AF370" i="4" s="1"/>
  <c r="AG370" i="4" s="1"/>
  <c r="O367" i="16" s="1"/>
  <c r="AJ370" i="4"/>
  <c r="AK370" i="4" s="1"/>
  <c r="AL370" i="4" s="1"/>
  <c r="Q367" i="16" s="1"/>
  <c r="AO370" i="4"/>
  <c r="AP370" i="4"/>
  <c r="AQ370" i="4" s="1"/>
  <c r="S367" i="16" s="1"/>
  <c r="AT370" i="4"/>
  <c r="F371" i="4"/>
  <c r="G371" i="4" s="1"/>
  <c r="H371" i="4" s="1"/>
  <c r="E368" i="16" s="1"/>
  <c r="K371" i="4"/>
  <c r="L371" i="4" s="1"/>
  <c r="M371" i="4" s="1"/>
  <c r="G368" i="16" s="1"/>
  <c r="P371" i="4"/>
  <c r="Q371" i="4" s="1"/>
  <c r="R371" i="4" s="1"/>
  <c r="I368" i="16" s="1"/>
  <c r="U371" i="4"/>
  <c r="V371" i="4" s="1"/>
  <c r="W371" i="4" s="1"/>
  <c r="K368" i="16" s="1"/>
  <c r="Z371" i="4"/>
  <c r="AA371" i="4" s="1"/>
  <c r="AB371" i="4" s="1"/>
  <c r="M368" i="16" s="1"/>
  <c r="AE371" i="4"/>
  <c r="AF371" i="4" s="1"/>
  <c r="AG371" i="4" s="1"/>
  <c r="O368" i="16" s="1"/>
  <c r="AJ371" i="4"/>
  <c r="AK371" i="4" s="1"/>
  <c r="AL371" i="4" s="1"/>
  <c r="Q368" i="16" s="1"/>
  <c r="AO371" i="4"/>
  <c r="AP371" i="4" s="1"/>
  <c r="AQ371" i="4" s="1"/>
  <c r="S368" i="16" s="1"/>
  <c r="AT371" i="4"/>
  <c r="F372" i="4"/>
  <c r="G372" i="4" s="1"/>
  <c r="H372" i="4" s="1"/>
  <c r="K372" i="4"/>
  <c r="L372" i="4" s="1"/>
  <c r="M372" i="4" s="1"/>
  <c r="G369" i="16" s="1"/>
  <c r="P372" i="4"/>
  <c r="Q372" i="4" s="1"/>
  <c r="R372" i="4" s="1"/>
  <c r="I369" i="16" s="1"/>
  <c r="U372" i="4"/>
  <c r="V372" i="4" s="1"/>
  <c r="W372" i="4" s="1"/>
  <c r="K369" i="16" s="1"/>
  <c r="Z372" i="4"/>
  <c r="AA372" i="4" s="1"/>
  <c r="AB372" i="4" s="1"/>
  <c r="M369" i="16" s="1"/>
  <c r="AE372" i="4"/>
  <c r="AF372" i="4" s="1"/>
  <c r="AG372" i="4" s="1"/>
  <c r="O369" i="16" s="1"/>
  <c r="AJ372" i="4"/>
  <c r="AK372" i="4" s="1"/>
  <c r="AL372" i="4" s="1"/>
  <c r="Q369" i="16" s="1"/>
  <c r="AO372" i="4"/>
  <c r="AP372" i="4"/>
  <c r="AQ372" i="4" s="1"/>
  <c r="S369" i="16" s="1"/>
  <c r="AT372" i="4"/>
  <c r="AV372" i="4"/>
  <c r="A373" i="4"/>
  <c r="A374" i="4" s="1"/>
  <c r="A375" i="4" s="1"/>
  <c r="B373" i="4"/>
  <c r="B370" i="16" s="1"/>
  <c r="F373" i="4"/>
  <c r="G373" i="4" s="1"/>
  <c r="H373" i="4" s="1"/>
  <c r="K373" i="4"/>
  <c r="L373" i="4" s="1"/>
  <c r="M373" i="4" s="1"/>
  <c r="G370" i="16" s="1"/>
  <c r="P373" i="4"/>
  <c r="Q373" i="4" s="1"/>
  <c r="R373" i="4" s="1"/>
  <c r="I370" i="16" s="1"/>
  <c r="U373" i="4"/>
  <c r="V373" i="4" s="1"/>
  <c r="W373" i="4" s="1"/>
  <c r="K370" i="16" s="1"/>
  <c r="Z373" i="4"/>
  <c r="AA373" i="4" s="1"/>
  <c r="AB373" i="4" s="1"/>
  <c r="M370" i="16" s="1"/>
  <c r="AE373" i="4"/>
  <c r="AF373" i="4" s="1"/>
  <c r="AG373" i="4" s="1"/>
  <c r="O370" i="16" s="1"/>
  <c r="AJ373" i="4"/>
  <c r="AK373" i="4" s="1"/>
  <c r="AL373" i="4" s="1"/>
  <c r="Q370" i="16" s="1"/>
  <c r="AO373" i="4"/>
  <c r="AP373" i="4"/>
  <c r="AQ373" i="4"/>
  <c r="S370" i="16" s="1"/>
  <c r="AT373" i="4"/>
  <c r="B374" i="4"/>
  <c r="B371" i="16" s="1"/>
  <c r="F374" i="4"/>
  <c r="G374" i="4" s="1"/>
  <c r="H374" i="4" s="1"/>
  <c r="K374" i="4"/>
  <c r="L374" i="4" s="1"/>
  <c r="M374" i="4" s="1"/>
  <c r="G371" i="16" s="1"/>
  <c r="P374" i="4"/>
  <c r="Q374" i="4" s="1"/>
  <c r="R374" i="4" s="1"/>
  <c r="I371" i="16" s="1"/>
  <c r="U374" i="4"/>
  <c r="V374" i="4" s="1"/>
  <c r="W374" i="4" s="1"/>
  <c r="K371" i="16" s="1"/>
  <c r="Z374" i="4"/>
  <c r="AA374" i="4" s="1"/>
  <c r="AB374" i="4" s="1"/>
  <c r="M371" i="16" s="1"/>
  <c r="AE374" i="4"/>
  <c r="AF374" i="4" s="1"/>
  <c r="AG374" i="4" s="1"/>
  <c r="O371" i="16" s="1"/>
  <c r="AJ374" i="4"/>
  <c r="AK374" i="4" s="1"/>
  <c r="AL374" i="4" s="1"/>
  <c r="Q371" i="16" s="1"/>
  <c r="AO374" i="4"/>
  <c r="AP374" i="4"/>
  <c r="AQ374" i="4"/>
  <c r="S371" i="16" s="1"/>
  <c r="AT374" i="4"/>
  <c r="F375" i="4"/>
  <c r="G375" i="4" s="1"/>
  <c r="H375" i="4" s="1"/>
  <c r="K375" i="4"/>
  <c r="L375" i="4" s="1"/>
  <c r="M375" i="4" s="1"/>
  <c r="G372" i="16" s="1"/>
  <c r="P375" i="4"/>
  <c r="Q375" i="4" s="1"/>
  <c r="R375" i="4" s="1"/>
  <c r="I372" i="16" s="1"/>
  <c r="U375" i="4"/>
  <c r="V375" i="4" s="1"/>
  <c r="W375" i="4" s="1"/>
  <c r="K372" i="16" s="1"/>
  <c r="Z375" i="4"/>
  <c r="AA375" i="4" s="1"/>
  <c r="AB375" i="4" s="1"/>
  <c r="M372" i="16" s="1"/>
  <c r="AE375" i="4"/>
  <c r="AF375" i="4" s="1"/>
  <c r="AG375" i="4" s="1"/>
  <c r="O372" i="16" s="1"/>
  <c r="AJ375" i="4"/>
  <c r="AK375" i="4" s="1"/>
  <c r="AL375" i="4" s="1"/>
  <c r="Q372" i="16" s="1"/>
  <c r="AO375" i="4"/>
  <c r="AP375" i="4" s="1"/>
  <c r="AQ375" i="4" s="1"/>
  <c r="S372" i="16" s="1"/>
  <c r="AT375" i="4"/>
  <c r="F376" i="4"/>
  <c r="G376" i="4" s="1"/>
  <c r="H376" i="4" s="1"/>
  <c r="K376" i="4"/>
  <c r="L376" i="4" s="1"/>
  <c r="M376" i="4" s="1"/>
  <c r="G373" i="16" s="1"/>
  <c r="P376" i="4"/>
  <c r="Q376" i="4" s="1"/>
  <c r="R376" i="4" s="1"/>
  <c r="I373" i="16" s="1"/>
  <c r="U376" i="4"/>
  <c r="V376" i="4" s="1"/>
  <c r="W376" i="4" s="1"/>
  <c r="K373" i="16" s="1"/>
  <c r="Z376" i="4"/>
  <c r="AA376" i="4" s="1"/>
  <c r="AB376" i="4" s="1"/>
  <c r="M373" i="16" s="1"/>
  <c r="AE376" i="4"/>
  <c r="AF376" i="4" s="1"/>
  <c r="AG376" i="4" s="1"/>
  <c r="O373" i="16" s="1"/>
  <c r="AJ376" i="4"/>
  <c r="AK376" i="4" s="1"/>
  <c r="AL376" i="4" s="1"/>
  <c r="Q373" i="16" s="1"/>
  <c r="AO376" i="4"/>
  <c r="AP376" i="4"/>
  <c r="AQ376" i="4"/>
  <c r="S373" i="16" s="1"/>
  <c r="AT376" i="4"/>
  <c r="AV376" i="4"/>
  <c r="A377" i="4"/>
  <c r="A378" i="4" s="1"/>
  <c r="A379" i="4" s="1"/>
  <c r="B377" i="4"/>
  <c r="B374" i="16" s="1"/>
  <c r="F377" i="4"/>
  <c r="G377" i="4" s="1"/>
  <c r="H377" i="4" s="1"/>
  <c r="E374" i="16" s="1"/>
  <c r="K377" i="4"/>
  <c r="L377" i="4" s="1"/>
  <c r="M377" i="4" s="1"/>
  <c r="G374" i="16" s="1"/>
  <c r="P377" i="4"/>
  <c r="Q377" i="4" s="1"/>
  <c r="R377" i="4" s="1"/>
  <c r="I374" i="16" s="1"/>
  <c r="U377" i="4"/>
  <c r="V377" i="4" s="1"/>
  <c r="W377" i="4" s="1"/>
  <c r="K374" i="16" s="1"/>
  <c r="Z377" i="4"/>
  <c r="AA377" i="4" s="1"/>
  <c r="AB377" i="4" s="1"/>
  <c r="M374" i="16" s="1"/>
  <c r="AE377" i="4"/>
  <c r="AF377" i="4" s="1"/>
  <c r="AG377" i="4" s="1"/>
  <c r="O374" i="16" s="1"/>
  <c r="AJ377" i="4"/>
  <c r="AK377" i="4" s="1"/>
  <c r="AL377" i="4" s="1"/>
  <c r="Q374" i="16" s="1"/>
  <c r="AO377" i="4"/>
  <c r="AP377" i="4"/>
  <c r="AQ377" i="4"/>
  <c r="S374" i="16" s="1"/>
  <c r="AT377" i="4"/>
  <c r="F378" i="4"/>
  <c r="G378" i="4" s="1"/>
  <c r="H378" i="4" s="1"/>
  <c r="E375" i="16" s="1"/>
  <c r="K378" i="4"/>
  <c r="L378" i="4" s="1"/>
  <c r="M378" i="4" s="1"/>
  <c r="G375" i="16" s="1"/>
  <c r="P378" i="4"/>
  <c r="Q378" i="4" s="1"/>
  <c r="R378" i="4" s="1"/>
  <c r="I375" i="16" s="1"/>
  <c r="U378" i="4"/>
  <c r="V378" i="4" s="1"/>
  <c r="W378" i="4" s="1"/>
  <c r="K375" i="16" s="1"/>
  <c r="Z378" i="4"/>
  <c r="AA378" i="4" s="1"/>
  <c r="AB378" i="4" s="1"/>
  <c r="M375" i="16" s="1"/>
  <c r="AE378" i="4"/>
  <c r="AF378" i="4" s="1"/>
  <c r="AG378" i="4" s="1"/>
  <c r="O375" i="16" s="1"/>
  <c r="AJ378" i="4"/>
  <c r="AK378" i="4" s="1"/>
  <c r="AL378" i="4" s="1"/>
  <c r="Q375" i="16" s="1"/>
  <c r="AO378" i="4"/>
  <c r="AP378" i="4"/>
  <c r="AQ378" i="4" s="1"/>
  <c r="S375" i="16" s="1"/>
  <c r="AT378" i="4"/>
  <c r="F379" i="4"/>
  <c r="G379" i="4" s="1"/>
  <c r="H379" i="4" s="1"/>
  <c r="K379" i="4"/>
  <c r="L379" i="4" s="1"/>
  <c r="M379" i="4" s="1"/>
  <c r="G376" i="16" s="1"/>
  <c r="P379" i="4"/>
  <c r="Q379" i="4" s="1"/>
  <c r="R379" i="4" s="1"/>
  <c r="I376" i="16" s="1"/>
  <c r="U379" i="4"/>
  <c r="V379" i="4" s="1"/>
  <c r="W379" i="4" s="1"/>
  <c r="K376" i="16" s="1"/>
  <c r="Z379" i="4"/>
  <c r="AA379" i="4" s="1"/>
  <c r="AB379" i="4" s="1"/>
  <c r="M376" i="16" s="1"/>
  <c r="AE379" i="4"/>
  <c r="AF379" i="4" s="1"/>
  <c r="AG379" i="4" s="1"/>
  <c r="O376" i="16" s="1"/>
  <c r="AJ379" i="4"/>
  <c r="AK379" i="4" s="1"/>
  <c r="AL379" i="4" s="1"/>
  <c r="Q376" i="16" s="1"/>
  <c r="AO379" i="4"/>
  <c r="AP379" i="4" s="1"/>
  <c r="AQ379" i="4" s="1"/>
  <c r="S376" i="16" s="1"/>
  <c r="AT379" i="4"/>
  <c r="F380" i="4"/>
  <c r="G380" i="4" s="1"/>
  <c r="H380" i="4" s="1"/>
  <c r="K380" i="4"/>
  <c r="L380" i="4" s="1"/>
  <c r="M380" i="4" s="1"/>
  <c r="G377" i="16" s="1"/>
  <c r="P380" i="4"/>
  <c r="Q380" i="4" s="1"/>
  <c r="R380" i="4" s="1"/>
  <c r="I377" i="16" s="1"/>
  <c r="U380" i="4"/>
  <c r="V380" i="4" s="1"/>
  <c r="W380" i="4" s="1"/>
  <c r="K377" i="16" s="1"/>
  <c r="Z380" i="4"/>
  <c r="AA380" i="4" s="1"/>
  <c r="AB380" i="4" s="1"/>
  <c r="M377" i="16" s="1"/>
  <c r="AE380" i="4"/>
  <c r="AF380" i="4" s="1"/>
  <c r="AG380" i="4" s="1"/>
  <c r="O377" i="16" s="1"/>
  <c r="AJ380" i="4"/>
  <c r="AK380" i="4" s="1"/>
  <c r="AL380" i="4" s="1"/>
  <c r="Q377" i="16" s="1"/>
  <c r="AO380" i="4"/>
  <c r="AP380" i="4"/>
  <c r="AQ380" i="4" s="1"/>
  <c r="S377" i="16" s="1"/>
  <c r="AT380" i="4"/>
  <c r="AV380" i="4"/>
  <c r="A381" i="4"/>
  <c r="A382" i="4" s="1"/>
  <c r="A383" i="4" s="1"/>
  <c r="B381" i="4"/>
  <c r="B378" i="16" s="1"/>
  <c r="F381" i="4"/>
  <c r="G381" i="4" s="1"/>
  <c r="H381" i="4" s="1"/>
  <c r="K381" i="4"/>
  <c r="L381" i="4" s="1"/>
  <c r="M381" i="4" s="1"/>
  <c r="G378" i="16" s="1"/>
  <c r="P381" i="4"/>
  <c r="Q381" i="4" s="1"/>
  <c r="R381" i="4" s="1"/>
  <c r="I378" i="16" s="1"/>
  <c r="U381" i="4"/>
  <c r="V381" i="4" s="1"/>
  <c r="W381" i="4" s="1"/>
  <c r="K378" i="16" s="1"/>
  <c r="Z381" i="4"/>
  <c r="AA381" i="4" s="1"/>
  <c r="AB381" i="4" s="1"/>
  <c r="M378" i="16" s="1"/>
  <c r="AE381" i="4"/>
  <c r="AF381" i="4" s="1"/>
  <c r="AG381" i="4" s="1"/>
  <c r="O378" i="16" s="1"/>
  <c r="AJ381" i="4"/>
  <c r="AK381" i="4" s="1"/>
  <c r="AL381" i="4" s="1"/>
  <c r="Q378" i="16" s="1"/>
  <c r="AO381" i="4"/>
  <c r="AP381" i="4"/>
  <c r="AQ381" i="4"/>
  <c r="S378" i="16" s="1"/>
  <c r="AT381" i="4"/>
  <c r="B382" i="4"/>
  <c r="B379" i="16" s="1"/>
  <c r="F382" i="4"/>
  <c r="G382" i="4" s="1"/>
  <c r="H382" i="4" s="1"/>
  <c r="E379" i="16" s="1"/>
  <c r="K382" i="4"/>
  <c r="L382" i="4" s="1"/>
  <c r="M382" i="4" s="1"/>
  <c r="G379" i="16" s="1"/>
  <c r="P382" i="4"/>
  <c r="Q382" i="4" s="1"/>
  <c r="R382" i="4" s="1"/>
  <c r="I379" i="16" s="1"/>
  <c r="U382" i="4"/>
  <c r="V382" i="4" s="1"/>
  <c r="W382" i="4" s="1"/>
  <c r="K379" i="16" s="1"/>
  <c r="Z382" i="4"/>
  <c r="AA382" i="4" s="1"/>
  <c r="AB382" i="4" s="1"/>
  <c r="M379" i="16" s="1"/>
  <c r="AE382" i="4"/>
  <c r="AF382" i="4" s="1"/>
  <c r="AG382" i="4" s="1"/>
  <c r="O379" i="16" s="1"/>
  <c r="AJ382" i="4"/>
  <c r="AK382" i="4" s="1"/>
  <c r="AL382" i="4" s="1"/>
  <c r="Q379" i="16" s="1"/>
  <c r="AO382" i="4"/>
  <c r="AP382" i="4"/>
  <c r="AQ382" i="4" s="1"/>
  <c r="S379" i="16" s="1"/>
  <c r="AT382" i="4"/>
  <c r="B383" i="4"/>
  <c r="B380" i="16" s="1"/>
  <c r="F383" i="4"/>
  <c r="G383" i="4" s="1"/>
  <c r="H383" i="4" s="1"/>
  <c r="E380" i="16" s="1"/>
  <c r="K383" i="4"/>
  <c r="L383" i="4" s="1"/>
  <c r="M383" i="4" s="1"/>
  <c r="G380" i="16" s="1"/>
  <c r="P383" i="4"/>
  <c r="Q383" i="4" s="1"/>
  <c r="R383" i="4" s="1"/>
  <c r="I380" i="16" s="1"/>
  <c r="U383" i="4"/>
  <c r="V383" i="4" s="1"/>
  <c r="W383" i="4" s="1"/>
  <c r="K380" i="16" s="1"/>
  <c r="Z383" i="4"/>
  <c r="AA383" i="4" s="1"/>
  <c r="AB383" i="4" s="1"/>
  <c r="M380" i="16" s="1"/>
  <c r="AE383" i="4"/>
  <c r="AF383" i="4" s="1"/>
  <c r="AG383" i="4" s="1"/>
  <c r="O380" i="16" s="1"/>
  <c r="AJ383" i="4"/>
  <c r="AK383" i="4" s="1"/>
  <c r="AL383" i="4" s="1"/>
  <c r="Q380" i="16" s="1"/>
  <c r="AO383" i="4"/>
  <c r="AP383" i="4"/>
  <c r="AQ383" i="4"/>
  <c r="S380" i="16" s="1"/>
  <c r="AT383" i="4"/>
  <c r="F384" i="4"/>
  <c r="G384" i="4" s="1"/>
  <c r="H384" i="4" s="1"/>
  <c r="K384" i="4"/>
  <c r="L384" i="4" s="1"/>
  <c r="M384" i="4" s="1"/>
  <c r="G381" i="16" s="1"/>
  <c r="P384" i="4"/>
  <c r="Q384" i="4" s="1"/>
  <c r="R384" i="4" s="1"/>
  <c r="I381" i="16" s="1"/>
  <c r="U384" i="4"/>
  <c r="V384" i="4" s="1"/>
  <c r="W384" i="4" s="1"/>
  <c r="K381" i="16" s="1"/>
  <c r="Z384" i="4"/>
  <c r="AA384" i="4" s="1"/>
  <c r="AB384" i="4" s="1"/>
  <c r="M381" i="16" s="1"/>
  <c r="AE384" i="4"/>
  <c r="AF384" i="4" s="1"/>
  <c r="AG384" i="4" s="1"/>
  <c r="O381" i="16" s="1"/>
  <c r="AJ384" i="4"/>
  <c r="AK384" i="4" s="1"/>
  <c r="AL384" i="4" s="1"/>
  <c r="Q381" i="16" s="1"/>
  <c r="AO384" i="4"/>
  <c r="AP384" i="4"/>
  <c r="AQ384" i="4"/>
  <c r="S381" i="16" s="1"/>
  <c r="AT384" i="4"/>
  <c r="AV384" i="4"/>
  <c r="A385" i="4"/>
  <c r="B385" i="4"/>
  <c r="B382" i="16" s="1"/>
  <c r="F385" i="4"/>
  <c r="G385" i="4" s="1"/>
  <c r="H385" i="4" s="1"/>
  <c r="K385" i="4"/>
  <c r="L385" i="4" s="1"/>
  <c r="M385" i="4" s="1"/>
  <c r="G382" i="16" s="1"/>
  <c r="P385" i="4"/>
  <c r="Q385" i="4" s="1"/>
  <c r="R385" i="4" s="1"/>
  <c r="I382" i="16" s="1"/>
  <c r="U385" i="4"/>
  <c r="V385" i="4" s="1"/>
  <c r="W385" i="4" s="1"/>
  <c r="K382" i="16" s="1"/>
  <c r="Z385" i="4"/>
  <c r="AA385" i="4" s="1"/>
  <c r="AB385" i="4" s="1"/>
  <c r="M382" i="16" s="1"/>
  <c r="AE385" i="4"/>
  <c r="AF385" i="4" s="1"/>
  <c r="AG385" i="4" s="1"/>
  <c r="O382" i="16" s="1"/>
  <c r="AJ385" i="4"/>
  <c r="AK385" i="4" s="1"/>
  <c r="AL385" i="4" s="1"/>
  <c r="Q382" i="16" s="1"/>
  <c r="AO385" i="4"/>
  <c r="AP385" i="4" s="1"/>
  <c r="AQ385" i="4" s="1"/>
  <c r="S382" i="16" s="1"/>
  <c r="AT385" i="4"/>
  <c r="A386" i="4"/>
  <c r="A387" i="4" s="1"/>
  <c r="F386" i="4"/>
  <c r="G386" i="4" s="1"/>
  <c r="H386" i="4" s="1"/>
  <c r="K386" i="4"/>
  <c r="L386" i="4" s="1"/>
  <c r="M386" i="4" s="1"/>
  <c r="G383" i="16" s="1"/>
  <c r="P386" i="4"/>
  <c r="Q386" i="4" s="1"/>
  <c r="R386" i="4" s="1"/>
  <c r="I383" i="16" s="1"/>
  <c r="U386" i="4"/>
  <c r="V386" i="4" s="1"/>
  <c r="W386" i="4" s="1"/>
  <c r="K383" i="16" s="1"/>
  <c r="Z386" i="4"/>
  <c r="AA386" i="4" s="1"/>
  <c r="AB386" i="4" s="1"/>
  <c r="M383" i="16" s="1"/>
  <c r="AE386" i="4"/>
  <c r="AF386" i="4" s="1"/>
  <c r="AG386" i="4" s="1"/>
  <c r="O383" i="16" s="1"/>
  <c r="AJ386" i="4"/>
  <c r="AK386" i="4" s="1"/>
  <c r="AL386" i="4" s="1"/>
  <c r="Q383" i="16" s="1"/>
  <c r="AO386" i="4"/>
  <c r="AP386" i="4"/>
  <c r="AQ386" i="4"/>
  <c r="S383" i="16" s="1"/>
  <c r="AT386" i="4"/>
  <c r="F387" i="4"/>
  <c r="G387" i="4" s="1"/>
  <c r="H387" i="4" s="1"/>
  <c r="E384" i="16" s="1"/>
  <c r="K387" i="4"/>
  <c r="L387" i="4" s="1"/>
  <c r="M387" i="4" s="1"/>
  <c r="G384" i="16" s="1"/>
  <c r="P387" i="4"/>
  <c r="Q387" i="4" s="1"/>
  <c r="R387" i="4" s="1"/>
  <c r="I384" i="16" s="1"/>
  <c r="U387" i="4"/>
  <c r="V387" i="4" s="1"/>
  <c r="W387" i="4" s="1"/>
  <c r="K384" i="16" s="1"/>
  <c r="Z387" i="4"/>
  <c r="AA387" i="4" s="1"/>
  <c r="AB387" i="4" s="1"/>
  <c r="M384" i="16" s="1"/>
  <c r="AE387" i="4"/>
  <c r="AF387" i="4" s="1"/>
  <c r="AG387" i="4" s="1"/>
  <c r="O384" i="16" s="1"/>
  <c r="AJ387" i="4"/>
  <c r="AK387" i="4" s="1"/>
  <c r="AL387" i="4" s="1"/>
  <c r="Q384" i="16" s="1"/>
  <c r="AO387" i="4"/>
  <c r="AP387" i="4"/>
  <c r="AQ387" i="4"/>
  <c r="S384" i="16" s="1"/>
  <c r="AT387" i="4"/>
  <c r="F388" i="4"/>
  <c r="G388" i="4" s="1"/>
  <c r="H388" i="4" s="1"/>
  <c r="K388" i="4"/>
  <c r="L388" i="4" s="1"/>
  <c r="M388" i="4" s="1"/>
  <c r="G385" i="16" s="1"/>
  <c r="P388" i="4"/>
  <c r="Q388" i="4" s="1"/>
  <c r="R388" i="4" s="1"/>
  <c r="I385" i="16" s="1"/>
  <c r="U388" i="4"/>
  <c r="V388" i="4" s="1"/>
  <c r="W388" i="4" s="1"/>
  <c r="K385" i="16" s="1"/>
  <c r="Z388" i="4"/>
  <c r="AA388" i="4" s="1"/>
  <c r="AB388" i="4" s="1"/>
  <c r="M385" i="16" s="1"/>
  <c r="AE388" i="4"/>
  <c r="AF388" i="4" s="1"/>
  <c r="AG388" i="4" s="1"/>
  <c r="O385" i="16" s="1"/>
  <c r="AJ388" i="4"/>
  <c r="AK388" i="4" s="1"/>
  <c r="AL388" i="4" s="1"/>
  <c r="Q385" i="16" s="1"/>
  <c r="AO388" i="4"/>
  <c r="AP388" i="4"/>
  <c r="AQ388" i="4"/>
  <c r="S385" i="16" s="1"/>
  <c r="AT388" i="4"/>
  <c r="AV388" i="4"/>
  <c r="A389" i="4"/>
  <c r="B389" i="4"/>
  <c r="B386" i="16" s="1"/>
  <c r="F389" i="4"/>
  <c r="G389" i="4" s="1"/>
  <c r="H389" i="4" s="1"/>
  <c r="E386" i="16" s="1"/>
  <c r="K389" i="4"/>
  <c r="L389" i="4" s="1"/>
  <c r="M389" i="4" s="1"/>
  <c r="G386" i="16" s="1"/>
  <c r="P389" i="4"/>
  <c r="Q389" i="4" s="1"/>
  <c r="R389" i="4" s="1"/>
  <c r="I386" i="16" s="1"/>
  <c r="U389" i="4"/>
  <c r="V389" i="4" s="1"/>
  <c r="W389" i="4" s="1"/>
  <c r="K386" i="16" s="1"/>
  <c r="Z389" i="4"/>
  <c r="AA389" i="4" s="1"/>
  <c r="AB389" i="4" s="1"/>
  <c r="M386" i="16" s="1"/>
  <c r="AE389" i="4"/>
  <c r="AF389" i="4" s="1"/>
  <c r="AG389" i="4" s="1"/>
  <c r="O386" i="16" s="1"/>
  <c r="AJ389" i="4"/>
  <c r="AK389" i="4" s="1"/>
  <c r="AL389" i="4" s="1"/>
  <c r="Q386" i="16" s="1"/>
  <c r="AO389" i="4"/>
  <c r="AP389" i="4"/>
  <c r="AQ389" i="4" s="1"/>
  <c r="S386" i="16" s="1"/>
  <c r="AT389" i="4"/>
  <c r="A390" i="4"/>
  <c r="B390" i="4"/>
  <c r="B387" i="16" s="1"/>
  <c r="F390" i="4"/>
  <c r="G390" i="4" s="1"/>
  <c r="H390" i="4" s="1"/>
  <c r="K390" i="4"/>
  <c r="L390" i="4" s="1"/>
  <c r="M390" i="4" s="1"/>
  <c r="G387" i="16" s="1"/>
  <c r="P390" i="4"/>
  <c r="Q390" i="4" s="1"/>
  <c r="R390" i="4" s="1"/>
  <c r="I387" i="16" s="1"/>
  <c r="U390" i="4"/>
  <c r="V390" i="4" s="1"/>
  <c r="W390" i="4" s="1"/>
  <c r="K387" i="16" s="1"/>
  <c r="Z390" i="4"/>
  <c r="AA390" i="4" s="1"/>
  <c r="AB390" i="4" s="1"/>
  <c r="M387" i="16" s="1"/>
  <c r="AE390" i="4"/>
  <c r="AF390" i="4" s="1"/>
  <c r="AG390" i="4" s="1"/>
  <c r="O387" i="16" s="1"/>
  <c r="AJ390" i="4"/>
  <c r="AK390" i="4" s="1"/>
  <c r="AL390" i="4" s="1"/>
  <c r="Q387" i="16" s="1"/>
  <c r="AO390" i="4"/>
  <c r="AP390" i="4" s="1"/>
  <c r="AQ390" i="4" s="1"/>
  <c r="S387" i="16" s="1"/>
  <c r="AT390" i="4"/>
  <c r="A391" i="4"/>
  <c r="F391" i="4"/>
  <c r="G391" i="4" s="1"/>
  <c r="H391" i="4" s="1"/>
  <c r="K391" i="4"/>
  <c r="L391" i="4" s="1"/>
  <c r="M391" i="4" s="1"/>
  <c r="G388" i="16" s="1"/>
  <c r="P391" i="4"/>
  <c r="Q391" i="4" s="1"/>
  <c r="R391" i="4" s="1"/>
  <c r="I388" i="16" s="1"/>
  <c r="U391" i="4"/>
  <c r="V391" i="4" s="1"/>
  <c r="W391" i="4" s="1"/>
  <c r="K388" i="16" s="1"/>
  <c r="Z391" i="4"/>
  <c r="AA391" i="4" s="1"/>
  <c r="AB391" i="4" s="1"/>
  <c r="M388" i="16" s="1"/>
  <c r="AE391" i="4"/>
  <c r="AF391" i="4" s="1"/>
  <c r="AG391" i="4" s="1"/>
  <c r="O388" i="16" s="1"/>
  <c r="AJ391" i="4"/>
  <c r="AK391" i="4" s="1"/>
  <c r="AL391" i="4" s="1"/>
  <c r="Q388" i="16" s="1"/>
  <c r="AO391" i="4"/>
  <c r="AP391" i="4"/>
  <c r="AQ391" i="4"/>
  <c r="S388" i="16" s="1"/>
  <c r="AT391" i="4"/>
  <c r="F392" i="4"/>
  <c r="G392" i="4" s="1"/>
  <c r="H392" i="4" s="1"/>
  <c r="K392" i="4"/>
  <c r="L392" i="4" s="1"/>
  <c r="M392" i="4" s="1"/>
  <c r="G389" i="16" s="1"/>
  <c r="P392" i="4"/>
  <c r="Q392" i="4" s="1"/>
  <c r="R392" i="4" s="1"/>
  <c r="I389" i="16" s="1"/>
  <c r="U392" i="4"/>
  <c r="V392" i="4" s="1"/>
  <c r="W392" i="4" s="1"/>
  <c r="K389" i="16" s="1"/>
  <c r="Z392" i="4"/>
  <c r="AA392" i="4" s="1"/>
  <c r="AB392" i="4" s="1"/>
  <c r="M389" i="16" s="1"/>
  <c r="AE392" i="4"/>
  <c r="AF392" i="4" s="1"/>
  <c r="AG392" i="4" s="1"/>
  <c r="O389" i="16" s="1"/>
  <c r="AJ392" i="4"/>
  <c r="AK392" i="4" s="1"/>
  <c r="AL392" i="4" s="1"/>
  <c r="Q389" i="16" s="1"/>
  <c r="AO392" i="4"/>
  <c r="AP392" i="4" s="1"/>
  <c r="AQ392" i="4" s="1"/>
  <c r="S389" i="16" s="1"/>
  <c r="AT392" i="4"/>
  <c r="AV392" i="4"/>
  <c r="A393" i="4"/>
  <c r="B393" i="4"/>
  <c r="B390" i="16" s="1"/>
  <c r="F393" i="4"/>
  <c r="G393" i="4" s="1"/>
  <c r="H393" i="4" s="1"/>
  <c r="E390" i="16" s="1"/>
  <c r="K393" i="4"/>
  <c r="L393" i="4" s="1"/>
  <c r="M393" i="4" s="1"/>
  <c r="G390" i="16" s="1"/>
  <c r="P393" i="4"/>
  <c r="Q393" i="4" s="1"/>
  <c r="R393" i="4" s="1"/>
  <c r="I390" i="16" s="1"/>
  <c r="U393" i="4"/>
  <c r="V393" i="4" s="1"/>
  <c r="W393" i="4" s="1"/>
  <c r="K390" i="16" s="1"/>
  <c r="Z393" i="4"/>
  <c r="AA393" i="4" s="1"/>
  <c r="AB393" i="4" s="1"/>
  <c r="M390" i="16" s="1"/>
  <c r="AE393" i="4"/>
  <c r="AF393" i="4" s="1"/>
  <c r="AG393" i="4" s="1"/>
  <c r="O390" i="16" s="1"/>
  <c r="AJ393" i="4"/>
  <c r="AK393" i="4" s="1"/>
  <c r="AL393" i="4" s="1"/>
  <c r="Q390" i="16" s="1"/>
  <c r="AO393" i="4"/>
  <c r="AP393" i="4"/>
  <c r="AQ393" i="4"/>
  <c r="S390" i="16" s="1"/>
  <c r="AT393" i="4"/>
  <c r="A394" i="4"/>
  <c r="B394" i="4"/>
  <c r="B391" i="16" s="1"/>
  <c r="F394" i="4"/>
  <c r="G394" i="4" s="1"/>
  <c r="H394" i="4" s="1"/>
  <c r="E391" i="16" s="1"/>
  <c r="K394" i="4"/>
  <c r="L394" i="4" s="1"/>
  <c r="M394" i="4" s="1"/>
  <c r="G391" i="16" s="1"/>
  <c r="P394" i="4"/>
  <c r="Q394" i="4" s="1"/>
  <c r="R394" i="4" s="1"/>
  <c r="I391" i="16" s="1"/>
  <c r="U394" i="4"/>
  <c r="V394" i="4" s="1"/>
  <c r="W394" i="4" s="1"/>
  <c r="K391" i="16" s="1"/>
  <c r="Z394" i="4"/>
  <c r="AA394" i="4" s="1"/>
  <c r="AB394" i="4" s="1"/>
  <c r="M391" i="16" s="1"/>
  <c r="AE394" i="4"/>
  <c r="AF394" i="4" s="1"/>
  <c r="AG394" i="4" s="1"/>
  <c r="O391" i="16" s="1"/>
  <c r="AJ394" i="4"/>
  <c r="AK394" i="4" s="1"/>
  <c r="AL394" i="4" s="1"/>
  <c r="Q391" i="16" s="1"/>
  <c r="AO394" i="4"/>
  <c r="AP394" i="4"/>
  <c r="AQ394" i="4"/>
  <c r="S391" i="16" s="1"/>
  <c r="AT394" i="4"/>
  <c r="A395" i="4"/>
  <c r="B395" i="4"/>
  <c r="B392" i="16" s="1"/>
  <c r="F395" i="4"/>
  <c r="G395" i="4" s="1"/>
  <c r="H395" i="4" s="1"/>
  <c r="K395" i="4"/>
  <c r="L395" i="4" s="1"/>
  <c r="M395" i="4" s="1"/>
  <c r="G392" i="16" s="1"/>
  <c r="P395" i="4"/>
  <c r="Q395" i="4" s="1"/>
  <c r="R395" i="4" s="1"/>
  <c r="I392" i="16" s="1"/>
  <c r="U395" i="4"/>
  <c r="V395" i="4" s="1"/>
  <c r="W395" i="4" s="1"/>
  <c r="K392" i="16" s="1"/>
  <c r="Z395" i="4"/>
  <c r="AA395" i="4" s="1"/>
  <c r="AB395" i="4" s="1"/>
  <c r="M392" i="16" s="1"/>
  <c r="AE395" i="4"/>
  <c r="AF395" i="4" s="1"/>
  <c r="AG395" i="4" s="1"/>
  <c r="O392" i="16" s="1"/>
  <c r="AJ395" i="4"/>
  <c r="AK395" i="4" s="1"/>
  <c r="AL395" i="4" s="1"/>
  <c r="Q392" i="16" s="1"/>
  <c r="AO395" i="4"/>
  <c r="AP395" i="4"/>
  <c r="AQ395" i="4" s="1"/>
  <c r="S392" i="16" s="1"/>
  <c r="AT395" i="4"/>
  <c r="F396" i="4"/>
  <c r="G396" i="4" s="1"/>
  <c r="H396" i="4" s="1"/>
  <c r="K396" i="4"/>
  <c r="L396" i="4" s="1"/>
  <c r="M396" i="4" s="1"/>
  <c r="G393" i="16" s="1"/>
  <c r="P396" i="4"/>
  <c r="Q396" i="4" s="1"/>
  <c r="R396" i="4" s="1"/>
  <c r="I393" i="16" s="1"/>
  <c r="U396" i="4"/>
  <c r="V396" i="4" s="1"/>
  <c r="W396" i="4" s="1"/>
  <c r="K393" i="16" s="1"/>
  <c r="Z396" i="4"/>
  <c r="AA396" i="4" s="1"/>
  <c r="AB396" i="4" s="1"/>
  <c r="M393" i="16" s="1"/>
  <c r="AE396" i="4"/>
  <c r="AF396" i="4" s="1"/>
  <c r="AG396" i="4" s="1"/>
  <c r="O393" i="16" s="1"/>
  <c r="AJ396" i="4"/>
  <c r="AK396" i="4" s="1"/>
  <c r="AL396" i="4" s="1"/>
  <c r="Q393" i="16" s="1"/>
  <c r="AO396" i="4"/>
  <c r="AP396" i="4" s="1"/>
  <c r="AQ396" i="4" s="1"/>
  <c r="S393" i="16" s="1"/>
  <c r="AT396" i="4"/>
  <c r="AV396" i="4"/>
  <c r="A397" i="4"/>
  <c r="B397" i="4"/>
  <c r="B394" i="16" s="1"/>
  <c r="F397" i="4"/>
  <c r="G397" i="4" s="1"/>
  <c r="H397" i="4" s="1"/>
  <c r="K397" i="4"/>
  <c r="L397" i="4" s="1"/>
  <c r="M397" i="4" s="1"/>
  <c r="G394" i="16" s="1"/>
  <c r="P397" i="4"/>
  <c r="Q397" i="4" s="1"/>
  <c r="R397" i="4" s="1"/>
  <c r="I394" i="16" s="1"/>
  <c r="U397" i="4"/>
  <c r="V397" i="4" s="1"/>
  <c r="W397" i="4" s="1"/>
  <c r="K394" i="16" s="1"/>
  <c r="Z397" i="4"/>
  <c r="AA397" i="4" s="1"/>
  <c r="AB397" i="4" s="1"/>
  <c r="M394" i="16" s="1"/>
  <c r="AE397" i="4"/>
  <c r="AF397" i="4" s="1"/>
  <c r="AG397" i="4" s="1"/>
  <c r="O394" i="16" s="1"/>
  <c r="AJ397" i="4"/>
  <c r="AK397" i="4" s="1"/>
  <c r="AL397" i="4" s="1"/>
  <c r="Q394" i="16" s="1"/>
  <c r="AO397" i="4"/>
  <c r="AP397" i="4" s="1"/>
  <c r="AQ397" i="4" s="1"/>
  <c r="S394" i="16" s="1"/>
  <c r="AT397" i="4"/>
  <c r="A398" i="4"/>
  <c r="A399" i="4" s="1"/>
  <c r="F398" i="4"/>
  <c r="G398" i="4" s="1"/>
  <c r="H398" i="4" s="1"/>
  <c r="E395" i="16" s="1"/>
  <c r="K398" i="4"/>
  <c r="L398" i="4" s="1"/>
  <c r="M398" i="4" s="1"/>
  <c r="G395" i="16" s="1"/>
  <c r="P398" i="4"/>
  <c r="Q398" i="4" s="1"/>
  <c r="R398" i="4" s="1"/>
  <c r="I395" i="16" s="1"/>
  <c r="U398" i="4"/>
  <c r="V398" i="4" s="1"/>
  <c r="W398" i="4" s="1"/>
  <c r="K395" i="16" s="1"/>
  <c r="Z398" i="4"/>
  <c r="AA398" i="4" s="1"/>
  <c r="AB398" i="4" s="1"/>
  <c r="M395" i="16" s="1"/>
  <c r="AE398" i="4"/>
  <c r="AF398" i="4" s="1"/>
  <c r="AG398" i="4" s="1"/>
  <c r="O395" i="16" s="1"/>
  <c r="AJ398" i="4"/>
  <c r="AK398" i="4" s="1"/>
  <c r="AL398" i="4" s="1"/>
  <c r="Q395" i="16" s="1"/>
  <c r="AO398" i="4"/>
  <c r="AP398" i="4"/>
  <c r="AQ398" i="4"/>
  <c r="S395" i="16" s="1"/>
  <c r="AT398" i="4"/>
  <c r="F399" i="4"/>
  <c r="G399" i="4" s="1"/>
  <c r="H399" i="4" s="1"/>
  <c r="E396" i="16" s="1"/>
  <c r="K399" i="4"/>
  <c r="L399" i="4" s="1"/>
  <c r="M399" i="4" s="1"/>
  <c r="G396" i="16" s="1"/>
  <c r="P399" i="4"/>
  <c r="Q399" i="4" s="1"/>
  <c r="R399" i="4" s="1"/>
  <c r="I396" i="16" s="1"/>
  <c r="U399" i="4"/>
  <c r="V399" i="4" s="1"/>
  <c r="W399" i="4" s="1"/>
  <c r="K396" i="16" s="1"/>
  <c r="Z399" i="4"/>
  <c r="AA399" i="4" s="1"/>
  <c r="AB399" i="4" s="1"/>
  <c r="M396" i="16" s="1"/>
  <c r="AE399" i="4"/>
  <c r="AF399" i="4" s="1"/>
  <c r="AG399" i="4" s="1"/>
  <c r="O396" i="16" s="1"/>
  <c r="AJ399" i="4"/>
  <c r="AK399" i="4" s="1"/>
  <c r="AL399" i="4" s="1"/>
  <c r="Q396" i="16" s="1"/>
  <c r="AO399" i="4"/>
  <c r="AP399" i="4"/>
  <c r="AQ399" i="4" s="1"/>
  <c r="S396" i="16" s="1"/>
  <c r="AT399" i="4"/>
  <c r="F400" i="4"/>
  <c r="G400" i="4" s="1"/>
  <c r="H400" i="4" s="1"/>
  <c r="K400" i="4"/>
  <c r="L400" i="4" s="1"/>
  <c r="M400" i="4" s="1"/>
  <c r="G397" i="16" s="1"/>
  <c r="P400" i="4"/>
  <c r="Q400" i="4" s="1"/>
  <c r="R400" i="4" s="1"/>
  <c r="I397" i="16" s="1"/>
  <c r="U400" i="4"/>
  <c r="V400" i="4" s="1"/>
  <c r="W400" i="4" s="1"/>
  <c r="K397" i="16" s="1"/>
  <c r="Z400" i="4"/>
  <c r="AA400" i="4" s="1"/>
  <c r="AB400" i="4" s="1"/>
  <c r="M397" i="16" s="1"/>
  <c r="AE400" i="4"/>
  <c r="AF400" i="4" s="1"/>
  <c r="AG400" i="4" s="1"/>
  <c r="O397" i="16" s="1"/>
  <c r="AJ400" i="4"/>
  <c r="AK400" i="4" s="1"/>
  <c r="AL400" i="4" s="1"/>
  <c r="Q397" i="16" s="1"/>
  <c r="AO400" i="4"/>
  <c r="AP400" i="4"/>
  <c r="AQ400" i="4"/>
  <c r="S397" i="16" s="1"/>
  <c r="AT400" i="4"/>
  <c r="AV400" i="4"/>
  <c r="A401" i="4"/>
  <c r="B401" i="4"/>
  <c r="B398" i="16" s="1"/>
  <c r="F401" i="4"/>
  <c r="G401" i="4" s="1"/>
  <c r="H401" i="4" s="1"/>
  <c r="K401" i="4"/>
  <c r="L401" i="4" s="1"/>
  <c r="M401" i="4" s="1"/>
  <c r="G398" i="16" s="1"/>
  <c r="P401" i="4"/>
  <c r="Q401" i="4" s="1"/>
  <c r="R401" i="4" s="1"/>
  <c r="I398" i="16" s="1"/>
  <c r="U401" i="4"/>
  <c r="V401" i="4" s="1"/>
  <c r="W401" i="4" s="1"/>
  <c r="K398" i="16" s="1"/>
  <c r="Z401" i="4"/>
  <c r="AA401" i="4" s="1"/>
  <c r="AB401" i="4" s="1"/>
  <c r="M398" i="16" s="1"/>
  <c r="AE401" i="4"/>
  <c r="AF401" i="4" s="1"/>
  <c r="AG401" i="4" s="1"/>
  <c r="O398" i="16" s="1"/>
  <c r="AJ401" i="4"/>
  <c r="AK401" i="4" s="1"/>
  <c r="AL401" i="4" s="1"/>
  <c r="Q398" i="16" s="1"/>
  <c r="AO401" i="4"/>
  <c r="AP401" i="4" s="1"/>
  <c r="AQ401" i="4" s="1"/>
  <c r="S398" i="16" s="1"/>
  <c r="AT401" i="4"/>
  <c r="A402" i="4"/>
  <c r="A403" i="4" s="1"/>
  <c r="F402" i="4"/>
  <c r="G402" i="4" s="1"/>
  <c r="H402" i="4" s="1"/>
  <c r="K402" i="4"/>
  <c r="L402" i="4" s="1"/>
  <c r="M402" i="4" s="1"/>
  <c r="G399" i="16" s="1"/>
  <c r="P402" i="4"/>
  <c r="Q402" i="4" s="1"/>
  <c r="R402" i="4" s="1"/>
  <c r="I399" i="16" s="1"/>
  <c r="U402" i="4"/>
  <c r="V402" i="4" s="1"/>
  <c r="W402" i="4" s="1"/>
  <c r="K399" i="16" s="1"/>
  <c r="Z402" i="4"/>
  <c r="AA402" i="4" s="1"/>
  <c r="AB402" i="4" s="1"/>
  <c r="M399" i="16" s="1"/>
  <c r="AE402" i="4"/>
  <c r="AF402" i="4" s="1"/>
  <c r="AG402" i="4" s="1"/>
  <c r="O399" i="16" s="1"/>
  <c r="AJ402" i="4"/>
  <c r="AK402" i="4" s="1"/>
  <c r="AL402" i="4" s="1"/>
  <c r="Q399" i="16" s="1"/>
  <c r="AO402" i="4"/>
  <c r="AP402" i="4"/>
  <c r="AQ402" i="4"/>
  <c r="S399" i="16" s="1"/>
  <c r="AT402" i="4"/>
  <c r="F403" i="4"/>
  <c r="G403" i="4" s="1"/>
  <c r="H403" i="4" s="1"/>
  <c r="K403" i="4"/>
  <c r="L403" i="4" s="1"/>
  <c r="M403" i="4" s="1"/>
  <c r="G400" i="16" s="1"/>
  <c r="P403" i="4"/>
  <c r="Q403" i="4" s="1"/>
  <c r="R403" i="4" s="1"/>
  <c r="I400" i="16" s="1"/>
  <c r="U403" i="4"/>
  <c r="V403" i="4" s="1"/>
  <c r="W403" i="4" s="1"/>
  <c r="K400" i="16" s="1"/>
  <c r="Z403" i="4"/>
  <c r="AA403" i="4" s="1"/>
  <c r="AB403" i="4" s="1"/>
  <c r="M400" i="16" s="1"/>
  <c r="AE403" i="4"/>
  <c r="AF403" i="4" s="1"/>
  <c r="AG403" i="4" s="1"/>
  <c r="O400" i="16" s="1"/>
  <c r="AJ403" i="4"/>
  <c r="AK403" i="4" s="1"/>
  <c r="AL403" i="4" s="1"/>
  <c r="Q400" i="16" s="1"/>
  <c r="AO403" i="4"/>
  <c r="AP403" i="4"/>
  <c r="AQ403" i="4" s="1"/>
  <c r="S400" i="16" s="1"/>
  <c r="AT403" i="4"/>
  <c r="F404" i="4"/>
  <c r="G404" i="4" s="1"/>
  <c r="H404" i="4" s="1"/>
  <c r="K404" i="4"/>
  <c r="L404" i="4" s="1"/>
  <c r="M404" i="4" s="1"/>
  <c r="G401" i="16" s="1"/>
  <c r="P404" i="4"/>
  <c r="Q404" i="4" s="1"/>
  <c r="R404" i="4" s="1"/>
  <c r="I401" i="16" s="1"/>
  <c r="U404" i="4"/>
  <c r="V404" i="4" s="1"/>
  <c r="W404" i="4" s="1"/>
  <c r="K401" i="16" s="1"/>
  <c r="Z404" i="4"/>
  <c r="AA404" i="4" s="1"/>
  <c r="AB404" i="4" s="1"/>
  <c r="M401" i="16" s="1"/>
  <c r="AE404" i="4"/>
  <c r="AF404" i="4" s="1"/>
  <c r="AG404" i="4" s="1"/>
  <c r="O401" i="16" s="1"/>
  <c r="AJ404" i="4"/>
  <c r="AK404" i="4" s="1"/>
  <c r="AL404" i="4" s="1"/>
  <c r="Q401" i="16" s="1"/>
  <c r="AO404" i="4"/>
  <c r="AP404" i="4"/>
  <c r="AQ404" i="4"/>
  <c r="S401" i="16" s="1"/>
  <c r="AT404" i="4"/>
  <c r="AV404" i="4"/>
  <c r="A405" i="4"/>
  <c r="A406" i="4" s="1"/>
  <c r="A407" i="4" s="1"/>
  <c r="B405" i="4"/>
  <c r="B402" i="16" s="1"/>
  <c r="F405" i="4"/>
  <c r="G405" i="4" s="1"/>
  <c r="H405" i="4" s="1"/>
  <c r="E402" i="16" s="1"/>
  <c r="K405" i="4"/>
  <c r="L405" i="4" s="1"/>
  <c r="M405" i="4" s="1"/>
  <c r="G402" i="16" s="1"/>
  <c r="P405" i="4"/>
  <c r="Q405" i="4" s="1"/>
  <c r="R405" i="4" s="1"/>
  <c r="I402" i="16" s="1"/>
  <c r="U405" i="4"/>
  <c r="V405" i="4" s="1"/>
  <c r="W405" i="4" s="1"/>
  <c r="K402" i="16" s="1"/>
  <c r="Z405" i="4"/>
  <c r="AA405" i="4" s="1"/>
  <c r="AB405" i="4" s="1"/>
  <c r="M402" i="16" s="1"/>
  <c r="AE405" i="4"/>
  <c r="AF405" i="4" s="1"/>
  <c r="AG405" i="4" s="1"/>
  <c r="O402" i="16" s="1"/>
  <c r="AJ405" i="4"/>
  <c r="AK405" i="4" s="1"/>
  <c r="AL405" i="4" s="1"/>
  <c r="Q402" i="16" s="1"/>
  <c r="AO405" i="4"/>
  <c r="AP405" i="4"/>
  <c r="AQ405" i="4"/>
  <c r="S402" i="16" s="1"/>
  <c r="AT405" i="4"/>
  <c r="F406" i="4"/>
  <c r="G406" i="4" s="1"/>
  <c r="H406" i="4" s="1"/>
  <c r="K406" i="4"/>
  <c r="L406" i="4" s="1"/>
  <c r="M406" i="4" s="1"/>
  <c r="G403" i="16" s="1"/>
  <c r="P406" i="4"/>
  <c r="Q406" i="4" s="1"/>
  <c r="R406" i="4" s="1"/>
  <c r="I403" i="16" s="1"/>
  <c r="U406" i="4"/>
  <c r="V406" i="4" s="1"/>
  <c r="W406" i="4" s="1"/>
  <c r="K403" i="16" s="1"/>
  <c r="Z406" i="4"/>
  <c r="AA406" i="4" s="1"/>
  <c r="AB406" i="4" s="1"/>
  <c r="M403" i="16" s="1"/>
  <c r="AE406" i="4"/>
  <c r="AF406" i="4" s="1"/>
  <c r="AG406" i="4" s="1"/>
  <c r="O403" i="16" s="1"/>
  <c r="AJ406" i="4"/>
  <c r="AK406" i="4" s="1"/>
  <c r="AL406" i="4" s="1"/>
  <c r="Q403" i="16" s="1"/>
  <c r="AO406" i="4"/>
  <c r="AP406" i="4" s="1"/>
  <c r="AQ406" i="4" s="1"/>
  <c r="S403" i="16" s="1"/>
  <c r="AT406" i="4"/>
  <c r="F407" i="4"/>
  <c r="G407" i="4" s="1"/>
  <c r="H407" i="4" s="1"/>
  <c r="K407" i="4"/>
  <c r="L407" i="4" s="1"/>
  <c r="M407" i="4" s="1"/>
  <c r="G404" i="16" s="1"/>
  <c r="P407" i="4"/>
  <c r="Q407" i="4" s="1"/>
  <c r="R407" i="4" s="1"/>
  <c r="I404" i="16" s="1"/>
  <c r="U407" i="4"/>
  <c r="V407" i="4" s="1"/>
  <c r="W407" i="4" s="1"/>
  <c r="K404" i="16" s="1"/>
  <c r="Z407" i="4"/>
  <c r="AA407" i="4" s="1"/>
  <c r="AB407" i="4" s="1"/>
  <c r="M404" i="16" s="1"/>
  <c r="AE407" i="4"/>
  <c r="AF407" i="4" s="1"/>
  <c r="AG407" i="4" s="1"/>
  <c r="O404" i="16" s="1"/>
  <c r="AJ407" i="4"/>
  <c r="AK407" i="4" s="1"/>
  <c r="AL407" i="4" s="1"/>
  <c r="Q404" i="16" s="1"/>
  <c r="AO407" i="4"/>
  <c r="AP407" i="4"/>
  <c r="AQ407" i="4"/>
  <c r="S404" i="16" s="1"/>
  <c r="AT407" i="4"/>
  <c r="W27" i="24" l="1"/>
  <c r="F44" i="24"/>
  <c r="N27" i="24"/>
  <c r="T19" i="24"/>
  <c r="K10" i="24"/>
  <c r="Z13" i="24"/>
  <c r="F33" i="24"/>
  <c r="T25" i="24"/>
  <c r="S17" i="24"/>
  <c r="G5" i="24"/>
  <c r="W22" i="23"/>
  <c r="N13" i="23"/>
  <c r="L25" i="12"/>
  <c r="Y17" i="12"/>
  <c r="H8" i="22"/>
  <c r="F32" i="22"/>
  <c r="Z26" i="22"/>
  <c r="U23" i="22"/>
  <c r="H22" i="22"/>
  <c r="Q19" i="22"/>
  <c r="O17" i="22"/>
  <c r="N14" i="22"/>
  <c r="K11" i="22"/>
  <c r="T9" i="22"/>
  <c r="F6" i="22"/>
  <c r="Y27" i="22"/>
  <c r="Y25" i="22"/>
  <c r="D23" i="22"/>
  <c r="V21" i="22"/>
  <c r="M19" i="22"/>
  <c r="P16" i="22"/>
  <c r="K13" i="22"/>
  <c r="I11" i="22"/>
  <c r="G9" i="22"/>
  <c r="C5" i="22"/>
  <c r="S26" i="22"/>
  <c r="S24" i="22"/>
  <c r="N21" i="22"/>
  <c r="U15" i="22"/>
  <c r="R20" i="21"/>
  <c r="W22" i="21"/>
  <c r="T18" i="21"/>
  <c r="N13" i="21"/>
  <c r="P15" i="21"/>
  <c r="F25" i="21"/>
  <c r="O12" i="21"/>
  <c r="O6" i="21"/>
  <c r="R27" i="21"/>
  <c r="M24" i="21"/>
  <c r="F39" i="21"/>
  <c r="S26" i="21"/>
  <c r="F23" i="21"/>
  <c r="O22" i="21"/>
  <c r="W8" i="21"/>
  <c r="F43" i="20"/>
  <c r="J24" i="20"/>
  <c r="K15" i="20"/>
  <c r="D8" i="20"/>
  <c r="J22" i="20"/>
  <c r="Z25" i="20"/>
  <c r="Q16" i="20"/>
  <c r="K10" i="20"/>
  <c r="F33" i="20"/>
  <c r="P20" i="20"/>
  <c r="J14" i="20"/>
  <c r="H7" i="20"/>
  <c r="S26" i="24"/>
  <c r="N21" i="24"/>
  <c r="X27" i="24"/>
  <c r="V26" i="24"/>
  <c r="L25" i="24"/>
  <c r="R21" i="24"/>
  <c r="O18" i="24"/>
  <c r="L15" i="24"/>
  <c r="R11" i="24"/>
  <c r="F39" i="24"/>
  <c r="Z25" i="24"/>
  <c r="J24" i="24"/>
  <c r="P20" i="24"/>
  <c r="X16" i="24"/>
  <c r="L14" i="24"/>
  <c r="D8" i="24"/>
  <c r="K4" i="24"/>
  <c r="M13" i="24"/>
  <c r="F6" i="24"/>
  <c r="L12" i="23"/>
  <c r="V24" i="23"/>
  <c r="F33" i="23"/>
  <c r="Z25" i="23"/>
  <c r="Q16" i="23"/>
  <c r="R10" i="23"/>
  <c r="I4" i="12"/>
  <c r="F48" i="22"/>
  <c r="W27" i="22"/>
  <c r="X26" i="22"/>
  <c r="V25" i="22"/>
  <c r="Y23" i="22"/>
  <c r="Q20" i="22"/>
  <c r="N17" i="22"/>
  <c r="K14" i="22"/>
  <c r="C8" i="22"/>
  <c r="F35" i="22"/>
  <c r="D25" i="22"/>
  <c r="S22" i="22"/>
  <c r="R21" i="22"/>
  <c r="U19" i="22"/>
  <c r="V17" i="22"/>
  <c r="R16" i="22"/>
  <c r="L15" i="22"/>
  <c r="T13" i="22"/>
  <c r="Z11" i="22"/>
  <c r="K10" i="22"/>
  <c r="E9" i="22"/>
  <c r="E4" i="22"/>
  <c r="F50" i="21"/>
  <c r="F27" i="21"/>
  <c r="I26" i="21"/>
  <c r="R25" i="21"/>
  <c r="G24" i="21"/>
  <c r="N23" i="21"/>
  <c r="H22" i="21"/>
  <c r="H21" i="21"/>
  <c r="X19" i="21"/>
  <c r="L18" i="21"/>
  <c r="X15" i="21"/>
  <c r="W14" i="21"/>
  <c r="R13" i="21"/>
  <c r="M8" i="21"/>
  <c r="F44" i="21"/>
  <c r="T27" i="21"/>
  <c r="E26" i="21"/>
  <c r="N25" i="21"/>
  <c r="Q24" i="21"/>
  <c r="D24" i="21"/>
  <c r="H23" i="21"/>
  <c r="Z21" i="21"/>
  <c r="Y20" i="21"/>
  <c r="K19" i="21"/>
  <c r="E17" i="21"/>
  <c r="T15" i="21"/>
  <c r="U14" i="21"/>
  <c r="P9" i="21"/>
  <c r="P7" i="21"/>
  <c r="F37" i="21"/>
  <c r="N27" i="21"/>
  <c r="P26" i="21"/>
  <c r="J24" i="21"/>
  <c r="T23" i="21"/>
  <c r="J22" i="21"/>
  <c r="L21" i="21"/>
  <c r="H20" i="21"/>
  <c r="Z15" i="21"/>
  <c r="C15" i="21"/>
  <c r="Z13" i="21"/>
  <c r="V17" i="21"/>
  <c r="T13" i="21"/>
  <c r="I12" i="21"/>
  <c r="F9" i="21"/>
  <c r="D8" i="21"/>
  <c r="E4" i="21"/>
  <c r="F54" i="21"/>
  <c r="F42" i="21"/>
  <c r="F34" i="21"/>
  <c r="Z26" i="21"/>
  <c r="M26" i="21"/>
  <c r="J25" i="21"/>
  <c r="R23" i="21"/>
  <c r="S22" i="21"/>
  <c r="E22" i="21"/>
  <c r="X20" i="21"/>
  <c r="D20" i="21"/>
  <c r="C19" i="21"/>
  <c r="H18" i="21"/>
  <c r="T16" i="21"/>
  <c r="D10" i="21"/>
  <c r="F46" i="21"/>
  <c r="F38" i="21"/>
  <c r="V27" i="21"/>
  <c r="J27" i="21"/>
  <c r="G26" i="21"/>
  <c r="Z24" i="21"/>
  <c r="J23" i="21"/>
  <c r="U21" i="21"/>
  <c r="C21" i="21"/>
  <c r="G21" i="3" s="1"/>
  <c r="K20" i="4" s="1"/>
  <c r="L20" i="4" s="1"/>
  <c r="M20" i="4" s="1"/>
  <c r="G17" i="16" s="1"/>
  <c r="N20" i="21"/>
  <c r="Q19" i="21"/>
  <c r="O17" i="21"/>
  <c r="K15" i="21"/>
  <c r="L14" i="21"/>
  <c r="S21" i="20"/>
  <c r="S16" i="20"/>
  <c r="L11" i="20"/>
  <c r="Q19" i="20"/>
  <c r="C9" i="20"/>
  <c r="H23" i="20"/>
  <c r="AG10" i="4"/>
  <c r="O7" i="16" s="1"/>
  <c r="AG14" i="4"/>
  <c r="O11" i="16" s="1"/>
  <c r="AG12" i="4"/>
  <c r="O9" i="16" s="1"/>
  <c r="AG11" i="4"/>
  <c r="O8" i="16" s="1"/>
  <c r="R12" i="4"/>
  <c r="I9" i="16" s="1"/>
  <c r="V7" i="16"/>
  <c r="V17" i="16"/>
  <c r="V20" i="16"/>
  <c r="W23" i="24"/>
  <c r="M19" i="24"/>
  <c r="Z10" i="24"/>
  <c r="W7" i="24"/>
  <c r="G26" i="24"/>
  <c r="X22" i="24"/>
  <c r="C20" i="24"/>
  <c r="L12" i="24"/>
  <c r="H8" i="24"/>
  <c r="U26" i="23"/>
  <c r="Z23" i="23"/>
  <c r="J20" i="12"/>
  <c r="Z24" i="12"/>
  <c r="P16" i="12"/>
  <c r="F33" i="12"/>
  <c r="Z25" i="12"/>
  <c r="U24" i="12"/>
  <c r="R20" i="12"/>
  <c r="P19" i="12"/>
  <c r="T16" i="12"/>
  <c r="S14" i="12"/>
  <c r="M11" i="12"/>
  <c r="H7" i="12"/>
  <c r="D8" i="12"/>
  <c r="G5" i="12"/>
  <c r="X27" i="12"/>
  <c r="V25" i="12"/>
  <c r="Y23" i="12"/>
  <c r="P20" i="12"/>
  <c r="O18" i="12"/>
  <c r="Q16" i="12"/>
  <c r="J14" i="12"/>
  <c r="K10" i="12"/>
  <c r="C7" i="12"/>
  <c r="F33" i="22"/>
  <c r="U27" i="22"/>
  <c r="C26" i="22"/>
  <c r="T25" i="22"/>
  <c r="V24" i="22"/>
  <c r="W23" i="22"/>
  <c r="Y22" i="22"/>
  <c r="P21" i="22"/>
  <c r="O20" i="22"/>
  <c r="P19" i="22"/>
  <c r="O18" i="22"/>
  <c r="J15" i="22"/>
  <c r="I14" i="22"/>
  <c r="J13" i="22"/>
  <c r="J12" i="22"/>
  <c r="H7" i="22"/>
  <c r="C6" i="22"/>
  <c r="F40" i="22"/>
  <c r="N27" i="22"/>
  <c r="V26" i="22"/>
  <c r="Y24" i="22"/>
  <c r="C24" i="22"/>
  <c r="T23" i="22"/>
  <c r="S19" i="22"/>
  <c r="T18" i="22"/>
  <c r="S17" i="22"/>
  <c r="T16" i="22"/>
  <c r="M13" i="22"/>
  <c r="M12" i="22"/>
  <c r="M11" i="22"/>
  <c r="M10" i="22"/>
  <c r="F8" i="22"/>
  <c r="C7" i="22"/>
  <c r="K7" i="3" s="1"/>
  <c r="F5" i="22"/>
  <c r="C13" i="21"/>
  <c r="W10" i="21"/>
  <c r="C5" i="21"/>
  <c r="G5" i="3" s="1"/>
  <c r="F48" i="21"/>
  <c r="F43" i="21"/>
  <c r="F33" i="21"/>
  <c r="L27" i="21"/>
  <c r="D27" i="21"/>
  <c r="U26" i="21"/>
  <c r="O26" i="21"/>
  <c r="H26" i="21"/>
  <c r="C26" i="21"/>
  <c r="G26" i="3" s="1"/>
  <c r="T25" i="21"/>
  <c r="L25" i="21"/>
  <c r="D25" i="21"/>
  <c r="S24" i="21"/>
  <c r="K24" i="21"/>
  <c r="E24" i="21"/>
  <c r="W23" i="21"/>
  <c r="P23" i="21"/>
  <c r="X22" i="21"/>
  <c r="Q22" i="21"/>
  <c r="X21" i="21"/>
  <c r="M21" i="21"/>
  <c r="E21" i="21"/>
  <c r="U20" i="21"/>
  <c r="K20" i="21"/>
  <c r="Z19" i="21"/>
  <c r="O19" i="21"/>
  <c r="W18" i="21"/>
  <c r="S17" i="21"/>
  <c r="W16" i="21"/>
  <c r="H16" i="21"/>
  <c r="R15" i="21"/>
  <c r="G15" i="21"/>
  <c r="O14" i="21"/>
  <c r="D14" i="21"/>
  <c r="S12" i="21"/>
  <c r="D12" i="21"/>
  <c r="O10" i="21"/>
  <c r="L9" i="21"/>
  <c r="X7" i="21"/>
  <c r="K6" i="21"/>
  <c r="Q4" i="21"/>
  <c r="K4" i="21"/>
  <c r="F52" i="21"/>
  <c r="F45" i="21"/>
  <c r="F40" i="21"/>
  <c r="F36" i="21"/>
  <c r="X27" i="21"/>
  <c r="P27" i="21"/>
  <c r="H27" i="21"/>
  <c r="W26" i="21"/>
  <c r="Q26" i="21"/>
  <c r="K26" i="21"/>
  <c r="F26" i="21"/>
  <c r="Y25" i="21"/>
  <c r="P25" i="21"/>
  <c r="H25" i="21"/>
  <c r="O24" i="21"/>
  <c r="I24" i="21"/>
  <c r="C24" i="21"/>
  <c r="S23" i="21"/>
  <c r="L23" i="21"/>
  <c r="D23" i="21"/>
  <c r="M22" i="21"/>
  <c r="D22" i="21"/>
  <c r="R21" i="21"/>
  <c r="K21" i="21"/>
  <c r="P20" i="21"/>
  <c r="F20" i="21"/>
  <c r="T19" i="21"/>
  <c r="G19" i="21"/>
  <c r="P18" i="21"/>
  <c r="Z17" i="21"/>
  <c r="K17" i="21"/>
  <c r="Q16" i="21"/>
  <c r="L15" i="21"/>
  <c r="J14" i="21"/>
  <c r="X13" i="21"/>
  <c r="G13" i="21"/>
  <c r="M12" i="21"/>
  <c r="G11" i="21"/>
  <c r="C9" i="21"/>
  <c r="G9" i="3" s="1"/>
  <c r="E8" i="21"/>
  <c r="H7" i="21"/>
  <c r="T9" i="21"/>
  <c r="U27" i="20"/>
  <c r="T20" i="20"/>
  <c r="F18" i="20"/>
  <c r="J10" i="20"/>
  <c r="E7" i="20"/>
  <c r="L26" i="20"/>
  <c r="Y22" i="20"/>
  <c r="G13" i="20"/>
  <c r="M25" i="20"/>
  <c r="Q21" i="24"/>
  <c r="J15" i="24"/>
  <c r="J12" i="24"/>
  <c r="N10" i="24"/>
  <c r="Z26" i="24"/>
  <c r="I22" i="24"/>
  <c r="R18" i="24"/>
  <c r="N14" i="24"/>
  <c r="Y12" i="24"/>
  <c r="I11" i="24"/>
  <c r="G9" i="24"/>
  <c r="F35" i="23"/>
  <c r="V26" i="23"/>
  <c r="Y25" i="23"/>
  <c r="I13" i="23"/>
  <c r="X27" i="23"/>
  <c r="H26" i="23"/>
  <c r="U24" i="23"/>
  <c r="R21" i="23"/>
  <c r="J14" i="23"/>
  <c r="L25" i="23"/>
  <c r="R27" i="24"/>
  <c r="J25" i="24"/>
  <c r="C24" i="24"/>
  <c r="F23" i="24"/>
  <c r="D22" i="24"/>
  <c r="E21" i="24"/>
  <c r="E18" i="24"/>
  <c r="G16" i="24"/>
  <c r="D14" i="24"/>
  <c r="S12" i="24"/>
  <c r="M9" i="24"/>
  <c r="O6" i="24"/>
  <c r="I4" i="24"/>
  <c r="F43" i="24"/>
  <c r="J27" i="24"/>
  <c r="P26" i="24"/>
  <c r="N25" i="24"/>
  <c r="M24" i="24"/>
  <c r="P23" i="24"/>
  <c r="K22" i="24"/>
  <c r="N20" i="24"/>
  <c r="H17" i="24"/>
  <c r="X15" i="24"/>
  <c r="U8" i="24"/>
  <c r="O7" i="24"/>
  <c r="J5" i="24"/>
  <c r="F46" i="24"/>
  <c r="F34" i="24"/>
  <c r="H26" i="24"/>
  <c r="R25" i="24"/>
  <c r="Y24" i="24"/>
  <c r="G24" i="24"/>
  <c r="M23" i="24"/>
  <c r="M22" i="24"/>
  <c r="X21" i="24"/>
  <c r="L21" i="24"/>
  <c r="F20" i="24"/>
  <c r="T18" i="24"/>
  <c r="Y17" i="24"/>
  <c r="W16" i="24"/>
  <c r="O15" i="24"/>
  <c r="T13" i="24"/>
  <c r="O12" i="24"/>
  <c r="Y9" i="24"/>
  <c r="G7" i="24"/>
  <c r="C6" i="24"/>
  <c r="E4" i="24"/>
  <c r="F32" i="26"/>
  <c r="O17" i="26"/>
  <c r="E8" i="26"/>
  <c r="M7" i="26"/>
  <c r="Z26" i="26"/>
  <c r="S21" i="26"/>
  <c r="I11" i="26"/>
  <c r="F6" i="26"/>
  <c r="U23" i="26"/>
  <c r="R18" i="26"/>
  <c r="F52" i="26"/>
  <c r="T18" i="26"/>
  <c r="J24" i="26"/>
  <c r="X15" i="26"/>
  <c r="I4" i="26"/>
  <c r="G26" i="26"/>
  <c r="G23" i="26"/>
  <c r="D20" i="26"/>
  <c r="F17" i="26"/>
  <c r="C14" i="26"/>
  <c r="AG168" i="4"/>
  <c r="AS168" i="4" s="1"/>
  <c r="F32" i="20"/>
  <c r="Z26" i="20"/>
  <c r="W25" i="20"/>
  <c r="X24" i="20"/>
  <c r="U23" i="20"/>
  <c r="O21" i="20"/>
  <c r="S18" i="20"/>
  <c r="R17" i="20"/>
  <c r="C17" i="3" s="1"/>
  <c r="P16" i="20"/>
  <c r="N14" i="20"/>
  <c r="K13" i="20"/>
  <c r="J12" i="20"/>
  <c r="G9" i="20"/>
  <c r="F6" i="20"/>
  <c r="Y27" i="20"/>
  <c r="U25" i="20"/>
  <c r="V24" i="20"/>
  <c r="V21" i="20"/>
  <c r="G21" i="20"/>
  <c r="R18" i="20"/>
  <c r="O17" i="20"/>
  <c r="M15" i="20"/>
  <c r="L14" i="20"/>
  <c r="I13" i="20"/>
  <c r="P11" i="20"/>
  <c r="E9" i="20"/>
  <c r="D6" i="20"/>
  <c r="I27" i="20"/>
  <c r="Y24" i="20"/>
  <c r="Z23" i="20"/>
  <c r="V22" i="20"/>
  <c r="Q21" i="20"/>
  <c r="R20" i="20"/>
  <c r="C20" i="3" s="1"/>
  <c r="O19" i="20"/>
  <c r="T17" i="20"/>
  <c r="I15" i="20"/>
  <c r="P13" i="20"/>
  <c r="L12" i="20"/>
  <c r="I11" i="20"/>
  <c r="N9" i="20"/>
  <c r="H8" i="20"/>
  <c r="F35" i="20"/>
  <c r="W27" i="20"/>
  <c r="X26" i="20"/>
  <c r="X23" i="20"/>
  <c r="W22" i="20"/>
  <c r="P18" i="20"/>
  <c r="Z15" i="20"/>
  <c r="N13" i="20"/>
  <c r="M12" i="20"/>
  <c r="N11" i="20"/>
  <c r="M10" i="20"/>
  <c r="F8" i="20"/>
  <c r="C7" i="20"/>
  <c r="F44" i="22"/>
  <c r="F34" i="22"/>
  <c r="X27" i="22"/>
  <c r="U26" i="22"/>
  <c r="Z25" i="22"/>
  <c r="U25" i="22"/>
  <c r="Z24" i="22"/>
  <c r="U24" i="22"/>
  <c r="Z23" i="22"/>
  <c r="Z22" i="22"/>
  <c r="O21" i="22"/>
  <c r="R20" i="22"/>
  <c r="H20" i="22"/>
  <c r="C19" i="22"/>
  <c r="P18" i="22"/>
  <c r="T17" i="22"/>
  <c r="S16" i="22"/>
  <c r="H16" i="22"/>
  <c r="K15" i="22"/>
  <c r="P14" i="22"/>
  <c r="J14" i="22"/>
  <c r="N13" i="22"/>
  <c r="I13" i="22"/>
  <c r="N11" i="22"/>
  <c r="L10" i="22"/>
  <c r="J9" i="22"/>
  <c r="D9" i="22"/>
  <c r="E8" i="22"/>
  <c r="G7" i="22"/>
  <c r="I6" i="22"/>
  <c r="Q4" i="22"/>
  <c r="F52" i="22"/>
  <c r="F36" i="22"/>
  <c r="V27" i="22"/>
  <c r="H27" i="22"/>
  <c r="W26" i="22"/>
  <c r="K26" i="22"/>
  <c r="L25" i="22"/>
  <c r="K24" i="22"/>
  <c r="X23" i="22"/>
  <c r="L23" i="22"/>
  <c r="X22" i="22"/>
  <c r="Q21" i="22"/>
  <c r="C21" i="22"/>
  <c r="P20" i="22"/>
  <c r="T19" i="22"/>
  <c r="O19" i="22"/>
  <c r="S18" i="22"/>
  <c r="H18" i="22"/>
  <c r="R17" i="22"/>
  <c r="C17" i="22"/>
  <c r="Q16" i="22"/>
  <c r="I15" i="22"/>
  <c r="L14" i="22"/>
  <c r="G14" i="22"/>
  <c r="N12" i="22"/>
  <c r="I12" i="22"/>
  <c r="L11" i="22"/>
  <c r="N10" i="22"/>
  <c r="F9" i="22"/>
  <c r="Y7" i="22"/>
  <c r="D7" i="22"/>
  <c r="D6" i="22"/>
  <c r="E5" i="22"/>
  <c r="H6" i="22"/>
  <c r="K13" i="21"/>
  <c r="T11" i="21"/>
  <c r="S6" i="21"/>
  <c r="N5" i="21"/>
  <c r="G4" i="21"/>
  <c r="F34" i="12"/>
  <c r="W26" i="12"/>
  <c r="X22" i="12"/>
  <c r="P21" i="12"/>
  <c r="G6" i="12"/>
  <c r="F5" i="12"/>
  <c r="L22" i="12"/>
  <c r="L11" i="12"/>
  <c r="Q5" i="12"/>
  <c r="D26" i="12"/>
  <c r="L21" i="12"/>
  <c r="O12" i="12"/>
  <c r="Q4" i="12"/>
  <c r="U8" i="12"/>
  <c r="K6" i="12"/>
  <c r="F50" i="22"/>
  <c r="F42" i="22"/>
  <c r="K27" i="22"/>
  <c r="G26" i="22"/>
  <c r="P25" i="22"/>
  <c r="G24" i="22"/>
  <c r="P23" i="22"/>
  <c r="C22" i="22"/>
  <c r="I21" i="22"/>
  <c r="M20" i="22"/>
  <c r="U18" i="22"/>
  <c r="C18" i="22"/>
  <c r="I17" i="22"/>
  <c r="M16" i="22"/>
  <c r="P15" i="22"/>
  <c r="U14" i="22"/>
  <c r="Z13" i="22"/>
  <c r="Z12" i="22"/>
  <c r="H12" i="22"/>
  <c r="H11" i="22"/>
  <c r="G10" i="22"/>
  <c r="Z8" i="22"/>
  <c r="T7" i="22"/>
  <c r="O5" i="22"/>
  <c r="K5" i="3" s="1"/>
  <c r="F54" i="22"/>
  <c r="F46" i="22"/>
  <c r="F37" i="22"/>
  <c r="P27" i="22"/>
  <c r="F27" i="22"/>
  <c r="O26" i="22"/>
  <c r="H25" i="22"/>
  <c r="O24" i="22"/>
  <c r="H23" i="22"/>
  <c r="N22" i="22"/>
  <c r="V20" i="22"/>
  <c r="Z19" i="22"/>
  <c r="H19" i="22"/>
  <c r="N18" i="22"/>
  <c r="V16" i="22"/>
  <c r="Z15" i="22"/>
  <c r="H15" i="22"/>
  <c r="O13" i="22"/>
  <c r="O12" i="22"/>
  <c r="U11" i="22"/>
  <c r="P10" i="22"/>
  <c r="O9" i="22"/>
  <c r="O8" i="22"/>
  <c r="K8" i="3" s="1"/>
  <c r="Y6" i="22"/>
  <c r="J5" i="20"/>
  <c r="R5" i="20"/>
  <c r="Z5" i="20"/>
  <c r="I6" i="20"/>
  <c r="Q6" i="20"/>
  <c r="Y6" i="20"/>
  <c r="J7" i="20"/>
  <c r="P7" i="20"/>
  <c r="X7" i="20"/>
  <c r="O8" i="20"/>
  <c r="W8" i="20"/>
  <c r="P9" i="20"/>
  <c r="V9" i="20"/>
  <c r="D10" i="20"/>
  <c r="S10" i="20"/>
  <c r="C11" i="20"/>
  <c r="R11" i="20"/>
  <c r="C11" i="3" s="1"/>
  <c r="Z11" i="20"/>
  <c r="Q12" i="20"/>
  <c r="Y12" i="20"/>
  <c r="Q13" i="20"/>
  <c r="X13" i="20"/>
  <c r="H14" i="20"/>
  <c r="O14" i="20"/>
  <c r="W14" i="20"/>
  <c r="E15" i="20"/>
  <c r="V15" i="20"/>
  <c r="D16" i="20"/>
  <c r="J16" i="20"/>
  <c r="Y16" i="20"/>
  <c r="G17" i="20"/>
  <c r="X17" i="20"/>
  <c r="H18" i="20"/>
  <c r="N18" i="20"/>
  <c r="U18" i="20"/>
  <c r="E19" i="20"/>
  <c r="L19" i="20"/>
  <c r="C19" i="3" s="1"/>
  <c r="D20" i="20"/>
  <c r="L20" i="20"/>
  <c r="Z20" i="20"/>
  <c r="I21" i="20"/>
  <c r="Y21" i="20"/>
  <c r="G22" i="20"/>
  <c r="N22" i="20"/>
  <c r="E23" i="20"/>
  <c r="K23" i="20"/>
  <c r="S23" i="20"/>
  <c r="D24" i="20"/>
  <c r="L24" i="20"/>
  <c r="R24" i="20"/>
  <c r="I25" i="20"/>
  <c r="O25" i="20"/>
  <c r="H26" i="20"/>
  <c r="P26" i="20"/>
  <c r="E27" i="20"/>
  <c r="M27" i="20"/>
  <c r="T27" i="20"/>
  <c r="F38" i="20"/>
  <c r="F45" i="20"/>
  <c r="F53" i="20"/>
  <c r="I4" i="20"/>
  <c r="V5" i="20"/>
  <c r="U6" i="20"/>
  <c r="T7" i="20"/>
  <c r="S8" i="20"/>
  <c r="T9" i="20"/>
  <c r="H10" i="20"/>
  <c r="W10" i="20"/>
  <c r="V11" i="20"/>
  <c r="U12" i="20"/>
  <c r="D14" i="20"/>
  <c r="Y14" i="20"/>
  <c r="R15" i="20"/>
  <c r="C15" i="3" s="1"/>
  <c r="F23" i="4" s="1"/>
  <c r="G23" i="4" s="1"/>
  <c r="H23" i="4" s="1"/>
  <c r="AS23" i="4" s="1"/>
  <c r="AU23" i="4" s="1"/>
  <c r="F16" i="20"/>
  <c r="U16" i="20"/>
  <c r="K17" i="20"/>
  <c r="K18" i="20"/>
  <c r="Y18" i="20"/>
  <c r="I19" i="20"/>
  <c r="X19" i="20"/>
  <c r="H20" i="20"/>
  <c r="W20" i="20"/>
  <c r="E21" i="20"/>
  <c r="M21" i="20"/>
  <c r="L5" i="20"/>
  <c r="T5" i="20"/>
  <c r="K6" i="20"/>
  <c r="S6" i="20"/>
  <c r="L7" i="20"/>
  <c r="R7" i="20"/>
  <c r="Z7" i="20"/>
  <c r="I8" i="20"/>
  <c r="Q8" i="20"/>
  <c r="Y8" i="20"/>
  <c r="J9" i="20"/>
  <c r="R9" i="20"/>
  <c r="X9" i="20"/>
  <c r="F10" i="20"/>
  <c r="U10" i="20"/>
  <c r="D11" i="20"/>
  <c r="T11" i="20"/>
  <c r="D12" i="20"/>
  <c r="S12" i="20"/>
  <c r="C13" i="20"/>
  <c r="R13" i="20"/>
  <c r="C13" i="3" s="1"/>
  <c r="F22" i="4" s="1"/>
  <c r="G22" i="4" s="1"/>
  <c r="H22" i="4" s="1"/>
  <c r="E19" i="16" s="1"/>
  <c r="U19" i="16" s="1"/>
  <c r="Z13" i="20"/>
  <c r="Q14" i="20"/>
  <c r="X14" i="20"/>
  <c r="G15" i="20"/>
  <c r="P15" i="20"/>
  <c r="W15" i="20"/>
  <c r="E16" i="20"/>
  <c r="L16" i="20"/>
  <c r="C17" i="20"/>
  <c r="I17" i="20"/>
  <c r="Z17" i="20"/>
  <c r="J18" i="20"/>
  <c r="W18" i="20"/>
  <c r="G19" i="20"/>
  <c r="M19" i="20"/>
  <c r="V19" i="20"/>
  <c r="F20" i="20"/>
  <c r="N20" i="20"/>
  <c r="U20" i="20"/>
  <c r="C21" i="20"/>
  <c r="K21" i="20"/>
  <c r="Z21" i="20"/>
  <c r="H22" i="20"/>
  <c r="P22" i="20"/>
  <c r="G23" i="20"/>
  <c r="M23" i="20"/>
  <c r="F24" i="20"/>
  <c r="M24" i="20"/>
  <c r="T24" i="20"/>
  <c r="C25" i="20"/>
  <c r="K25" i="20"/>
  <c r="Q25" i="20"/>
  <c r="J26" i="20"/>
  <c r="R26" i="20"/>
  <c r="C26" i="3" s="1"/>
  <c r="G27" i="20"/>
  <c r="O27" i="20"/>
  <c r="F39" i="20"/>
  <c r="F47" i="20"/>
  <c r="N5" i="20"/>
  <c r="M6" i="20"/>
  <c r="N7" i="20"/>
  <c r="K8" i="20"/>
  <c r="L9" i="20"/>
  <c r="Z9" i="20"/>
  <c r="O10" i="20"/>
  <c r="E11" i="20"/>
  <c r="F12" i="20"/>
  <c r="E13" i="20"/>
  <c r="T13" i="20"/>
  <c r="S14" i="20"/>
  <c r="X15" i="20"/>
  <c r="N16" i="20"/>
  <c r="E17" i="20"/>
  <c r="D18" i="20"/>
  <c r="F41" i="20"/>
  <c r="S27" i="20"/>
  <c r="C27" i="20"/>
  <c r="T26" i="20"/>
  <c r="F26" i="20"/>
  <c r="G25" i="20"/>
  <c r="H24" i="20"/>
  <c r="Q23" i="20"/>
  <c r="C23" i="20"/>
  <c r="T22" i="20"/>
  <c r="F22" i="20"/>
  <c r="Y20" i="20"/>
  <c r="J20" i="20"/>
  <c r="V17" i="20"/>
  <c r="M17" i="20"/>
  <c r="T15" i="20"/>
  <c r="C15" i="20"/>
  <c r="W12" i="20"/>
  <c r="Y10" i="20"/>
  <c r="M8" i="20"/>
  <c r="V7" i="20"/>
  <c r="F51" i="20"/>
  <c r="F37" i="20"/>
  <c r="Q27" i="20"/>
  <c r="S26" i="20"/>
  <c r="D26" i="20"/>
  <c r="S25" i="20"/>
  <c r="E25" i="20"/>
  <c r="P24" i="20"/>
  <c r="O23" i="20"/>
  <c r="R22" i="20"/>
  <c r="C22" i="3" s="1"/>
  <c r="D22" i="20"/>
  <c r="Z19" i="20"/>
  <c r="K19" i="20"/>
  <c r="F17" i="20"/>
  <c r="U14" i="20"/>
  <c r="F14" i="20"/>
  <c r="O12" i="20"/>
  <c r="H12" i="20"/>
  <c r="Q10" i="20"/>
  <c r="C10" i="20"/>
  <c r="O7" i="20"/>
  <c r="W6" i="20"/>
  <c r="U8" i="20"/>
  <c r="P5" i="20"/>
  <c r="F49" i="20"/>
  <c r="K27" i="20"/>
  <c r="N26" i="20"/>
  <c r="N25" i="20"/>
  <c r="N24" i="20"/>
  <c r="I23" i="20"/>
  <c r="L22" i="20"/>
  <c r="X21" i="20"/>
  <c r="C19" i="20"/>
  <c r="L18" i="20"/>
  <c r="W16" i="20"/>
  <c r="H16" i="20"/>
  <c r="V13" i="20"/>
  <c r="X11" i="20"/>
  <c r="U9" i="20"/>
  <c r="O6" i="20"/>
  <c r="X5" i="20"/>
  <c r="M4" i="20"/>
  <c r="U120" i="16"/>
  <c r="W120" i="16"/>
  <c r="V104" i="16"/>
  <c r="W100" i="16"/>
  <c r="U100" i="16"/>
  <c r="X64" i="16"/>
  <c r="W64" i="16"/>
  <c r="A64" i="16"/>
  <c r="V64" i="16"/>
  <c r="W48" i="16"/>
  <c r="V44" i="16"/>
  <c r="A44" i="16"/>
  <c r="U44" i="16"/>
  <c r="X44" i="16"/>
  <c r="V41" i="16"/>
  <c r="U32" i="16"/>
  <c r="X32" i="16"/>
  <c r="W32" i="16"/>
  <c r="V32" i="16"/>
  <c r="V19" i="16"/>
  <c r="B251" i="16"/>
  <c r="B255" i="4"/>
  <c r="B252" i="16" s="1"/>
  <c r="B238" i="16"/>
  <c r="B242" i="4"/>
  <c r="B235" i="16"/>
  <c r="B239" i="4"/>
  <c r="B236" i="16" s="1"/>
  <c r="B175" i="16"/>
  <c r="B179" i="4"/>
  <c r="B176" i="16" s="1"/>
  <c r="B123" i="16"/>
  <c r="B124" i="16"/>
  <c r="B107" i="16"/>
  <c r="B108" i="16"/>
  <c r="A76" i="16"/>
  <c r="X76" i="16"/>
  <c r="U76" i="16"/>
  <c r="V76" i="16"/>
  <c r="W76" i="16"/>
  <c r="V72" i="16"/>
  <c r="B370" i="4"/>
  <c r="B367" i="4"/>
  <c r="B364" i="16" s="1"/>
  <c r="B358" i="4"/>
  <c r="B334" i="4"/>
  <c r="B330" i="4"/>
  <c r="B327" i="4"/>
  <c r="B324" i="16" s="1"/>
  <c r="B323" i="4"/>
  <c r="B320" i="16" s="1"/>
  <c r="B298" i="4"/>
  <c r="B287" i="4"/>
  <c r="B284" i="16" s="1"/>
  <c r="B270" i="16"/>
  <c r="B274" i="4"/>
  <c r="B227" i="16"/>
  <c r="B231" i="4"/>
  <c r="B228" i="16" s="1"/>
  <c r="B207" i="16"/>
  <c r="B211" i="4"/>
  <c r="B208" i="16" s="1"/>
  <c r="B202" i="16"/>
  <c r="B206" i="4"/>
  <c r="B146" i="16"/>
  <c r="B115" i="16"/>
  <c r="B116" i="16"/>
  <c r="B103" i="16"/>
  <c r="B104" i="16"/>
  <c r="B87" i="16"/>
  <c r="B88" i="16"/>
  <c r="B355" i="4"/>
  <c r="B352" i="16" s="1"/>
  <c r="B278" i="16"/>
  <c r="B282" i="4"/>
  <c r="B263" i="16"/>
  <c r="B267" i="4"/>
  <c r="B264" i="16" s="1"/>
  <c r="B406" i="4"/>
  <c r="B378" i="4"/>
  <c r="B375" i="4"/>
  <c r="B372" i="16" s="1"/>
  <c r="B402" i="4"/>
  <c r="B398" i="4"/>
  <c r="B391" i="4"/>
  <c r="B388" i="16" s="1"/>
  <c r="B386" i="4"/>
  <c r="B362" i="4"/>
  <c r="B351" i="4"/>
  <c r="B348" i="16" s="1"/>
  <c r="B347" i="4"/>
  <c r="B344" i="16" s="1"/>
  <c r="B342" i="4"/>
  <c r="B339" i="4"/>
  <c r="B336" i="16" s="1"/>
  <c r="B314" i="4"/>
  <c r="B307" i="4"/>
  <c r="B304" i="16" s="1"/>
  <c r="B303" i="4"/>
  <c r="B300" i="16" s="1"/>
  <c r="B294" i="4"/>
  <c r="B287" i="16"/>
  <c r="B291" i="4"/>
  <c r="B288" i="16" s="1"/>
  <c r="B270" i="4"/>
  <c r="B263" i="4"/>
  <c r="B260" i="16" s="1"/>
  <c r="B235" i="4"/>
  <c r="B232" i="16" s="1"/>
  <c r="B223" i="16"/>
  <c r="B227" i="4"/>
  <c r="B224" i="16" s="1"/>
  <c r="B210" i="16"/>
  <c r="B214" i="4"/>
  <c r="B163" i="16"/>
  <c r="B167" i="4"/>
  <c r="B164" i="16" s="1"/>
  <c r="B154" i="16"/>
  <c r="B158" i="4"/>
  <c r="B111" i="16"/>
  <c r="B112" i="16"/>
  <c r="B275" i="16"/>
  <c r="B279" i="4"/>
  <c r="B276" i="16" s="1"/>
  <c r="B243" i="16"/>
  <c r="B247" i="4"/>
  <c r="B244" i="16" s="1"/>
  <c r="B219" i="16"/>
  <c r="B223" i="4"/>
  <c r="B220" i="16" s="1"/>
  <c r="B195" i="16"/>
  <c r="B199" i="4"/>
  <c r="B196" i="16" s="1"/>
  <c r="B171" i="16"/>
  <c r="B175" i="4"/>
  <c r="B172" i="16" s="1"/>
  <c r="B82" i="16"/>
  <c r="B14" i="16"/>
  <c r="K46" i="3"/>
  <c r="K47" i="3"/>
  <c r="B219" i="4"/>
  <c r="B216" i="16" s="1"/>
  <c r="B203" i="4"/>
  <c r="B200" i="16" s="1"/>
  <c r="B182" i="4"/>
  <c r="B171" i="4"/>
  <c r="B168" i="16" s="1"/>
  <c r="B163" i="4"/>
  <c r="B160" i="16" s="1"/>
  <c r="B132" i="16"/>
  <c r="B80" i="16"/>
  <c r="B72" i="16"/>
  <c r="B54" i="16"/>
  <c r="B50" i="16"/>
  <c r="B47" i="16"/>
  <c r="B48" i="16"/>
  <c r="B31" i="16"/>
  <c r="B32" i="16"/>
  <c r="K4" i="23"/>
  <c r="O6" i="23"/>
  <c r="V7" i="23"/>
  <c r="U8" i="23"/>
  <c r="U9" i="23"/>
  <c r="C16" i="23"/>
  <c r="H17" i="23"/>
  <c r="Y17" i="23"/>
  <c r="L18" i="23"/>
  <c r="N19" i="23"/>
  <c r="K20" i="23"/>
  <c r="H21" i="23"/>
  <c r="D22" i="23"/>
  <c r="L22" i="23"/>
  <c r="H23" i="23"/>
  <c r="S23" i="23"/>
  <c r="C24" i="23"/>
  <c r="M24" i="23"/>
  <c r="N25" i="23"/>
  <c r="M26" i="23"/>
  <c r="J27" i="23"/>
  <c r="R27" i="23"/>
  <c r="F40" i="23"/>
  <c r="F52" i="23"/>
  <c r="W4" i="23"/>
  <c r="Y6" i="23"/>
  <c r="X8" i="23"/>
  <c r="V9" i="23"/>
  <c r="P11" i="23"/>
  <c r="Q12" i="23"/>
  <c r="R13" i="23"/>
  <c r="U14" i="23"/>
  <c r="O15" i="23"/>
  <c r="E16" i="23"/>
  <c r="Y16" i="23"/>
  <c r="I17" i="23"/>
  <c r="E18" i="23"/>
  <c r="V18" i="23"/>
  <c r="L21" i="23"/>
  <c r="W21" i="23"/>
  <c r="E22" i="23"/>
  <c r="M22" i="23"/>
  <c r="I23" i="23"/>
  <c r="D24" i="23"/>
  <c r="N24" i="23"/>
  <c r="D25" i="23"/>
  <c r="R25" i="23"/>
  <c r="P26" i="23"/>
  <c r="L27" i="23"/>
  <c r="T27" i="23"/>
  <c r="F43" i="23"/>
  <c r="J5" i="23"/>
  <c r="L7" i="23"/>
  <c r="C12" i="23"/>
  <c r="H13" i="23"/>
  <c r="X13" i="23"/>
  <c r="V14" i="23"/>
  <c r="T15" i="23"/>
  <c r="C43" i="3" s="1"/>
  <c r="H16" i="23"/>
  <c r="D17" i="23"/>
  <c r="I18" i="23"/>
  <c r="C19" i="23"/>
  <c r="X19" i="23"/>
  <c r="Y20" i="23"/>
  <c r="M21" i="23"/>
  <c r="Y21" i="23"/>
  <c r="G22" i="23"/>
  <c r="Q22" i="23"/>
  <c r="N23" i="23"/>
  <c r="G24" i="23"/>
  <c r="O24" i="23"/>
  <c r="G25" i="23"/>
  <c r="S25" i="23"/>
  <c r="F26" i="23"/>
  <c r="S26" i="23"/>
  <c r="N27" i="23"/>
  <c r="F37" i="23"/>
  <c r="F45" i="23"/>
  <c r="P7" i="23"/>
  <c r="F17" i="23"/>
  <c r="H20" i="23"/>
  <c r="Z21" i="23"/>
  <c r="F23" i="23"/>
  <c r="J24" i="23"/>
  <c r="T25" i="23"/>
  <c r="T26" i="23"/>
  <c r="E27" i="23"/>
  <c r="M8" i="23"/>
  <c r="G12" i="23"/>
  <c r="X15" i="23"/>
  <c r="V17" i="23"/>
  <c r="Z20" i="23"/>
  <c r="J22" i="23"/>
  <c r="P23" i="23"/>
  <c r="Q27" i="23"/>
  <c r="F39" i="23"/>
  <c r="I4" i="23"/>
  <c r="P9" i="23"/>
  <c r="K16" i="23"/>
  <c r="K18" i="23"/>
  <c r="N21" i="23"/>
  <c r="T22" i="23"/>
  <c r="F47" i="23"/>
  <c r="U398" i="16"/>
  <c r="A398" i="16"/>
  <c r="V398" i="16"/>
  <c r="W398" i="16"/>
  <c r="X398" i="16"/>
  <c r="B62" i="16"/>
  <c r="B66" i="4"/>
  <c r="B42" i="16"/>
  <c r="B35" i="16"/>
  <c r="B36" i="16"/>
  <c r="F64" i="4"/>
  <c r="G64" i="4" s="1"/>
  <c r="H64" i="4" s="1"/>
  <c r="E61" i="16" s="1"/>
  <c r="F57" i="4"/>
  <c r="G57" i="4" s="1"/>
  <c r="H57" i="4" s="1"/>
  <c r="E54" i="16" s="1"/>
  <c r="F65" i="4"/>
  <c r="G65" i="4" s="1"/>
  <c r="H65" i="4" s="1"/>
  <c r="E62" i="16" s="1"/>
  <c r="F69" i="4"/>
  <c r="G69" i="4" s="1"/>
  <c r="H69" i="4" s="1"/>
  <c r="E66" i="16" s="1"/>
  <c r="F39" i="4"/>
  <c r="G39" i="4" s="1"/>
  <c r="H39" i="4" s="1"/>
  <c r="E36" i="16" s="1"/>
  <c r="F25" i="4"/>
  <c r="G25" i="4" s="1"/>
  <c r="H25" i="4" s="1"/>
  <c r="E22" i="16" s="1"/>
  <c r="W14" i="23"/>
  <c r="Y5" i="23"/>
  <c r="B195" i="4"/>
  <c r="B192" i="16" s="1"/>
  <c r="B186" i="4"/>
  <c r="B140" i="16"/>
  <c r="B130" i="4"/>
  <c r="B58" i="16"/>
  <c r="B39" i="16"/>
  <c r="B40" i="16"/>
  <c r="L19" i="23"/>
  <c r="B12" i="16"/>
  <c r="F52" i="20"/>
  <c r="F48" i="20"/>
  <c r="F44" i="20"/>
  <c r="F40" i="20"/>
  <c r="F36" i="20"/>
  <c r="V27" i="20"/>
  <c r="R27" i="20"/>
  <c r="N27" i="20"/>
  <c r="J27" i="20"/>
  <c r="F27" i="20"/>
  <c r="U26" i="20"/>
  <c r="Q26" i="20"/>
  <c r="M26" i="20"/>
  <c r="I26" i="20"/>
  <c r="E26" i="20"/>
  <c r="Y25" i="20"/>
  <c r="T25" i="20"/>
  <c r="P25" i="20"/>
  <c r="L25" i="20"/>
  <c r="H25" i="20"/>
  <c r="D25" i="20"/>
  <c r="S24" i="20"/>
  <c r="O24" i="20"/>
  <c r="K24" i="20"/>
  <c r="G24" i="20"/>
  <c r="C24" i="20"/>
  <c r="W23" i="20"/>
  <c r="R23" i="20"/>
  <c r="N23" i="20"/>
  <c r="J23" i="20"/>
  <c r="F23" i="20"/>
  <c r="Z22" i="20"/>
  <c r="Q22" i="20"/>
  <c r="M22" i="20"/>
  <c r="I22" i="20"/>
  <c r="E22" i="20"/>
  <c r="U21" i="20"/>
  <c r="P21" i="20"/>
  <c r="L21" i="20"/>
  <c r="H21" i="20"/>
  <c r="D21" i="20"/>
  <c r="X20" i="20"/>
  <c r="O20" i="20"/>
  <c r="K20" i="20"/>
  <c r="G20" i="20"/>
  <c r="C20" i="20"/>
  <c r="W19" i="20"/>
  <c r="S19" i="20"/>
  <c r="N19" i="20"/>
  <c r="J19" i="20"/>
  <c r="F19" i="20"/>
  <c r="Z18" i="20"/>
  <c r="V18" i="20"/>
  <c r="M18" i="20"/>
  <c r="I18" i="20"/>
  <c r="E18" i="20"/>
  <c r="Y17" i="20"/>
  <c r="U17" i="20"/>
  <c r="Q17" i="20"/>
  <c r="L17" i="20"/>
  <c r="H17" i="20"/>
  <c r="D17" i="20"/>
  <c r="X16" i="20"/>
  <c r="T16" i="20"/>
  <c r="K16" i="20"/>
  <c r="G16" i="20"/>
  <c r="C16" i="20"/>
  <c r="S15" i="20"/>
  <c r="O15" i="20"/>
  <c r="J15" i="20"/>
  <c r="F15" i="20"/>
  <c r="Z14" i="20"/>
  <c r="V14" i="20"/>
  <c r="R14" i="20"/>
  <c r="I14" i="20"/>
  <c r="E14" i="20"/>
  <c r="Y13" i="20"/>
  <c r="U13" i="20"/>
  <c r="M13" i="20"/>
  <c r="H13" i="20"/>
  <c r="D13" i="20"/>
  <c r="X12" i="20"/>
  <c r="T12" i="20"/>
  <c r="P12" i="20"/>
  <c r="G12" i="20"/>
  <c r="C12" i="20"/>
  <c r="W11" i="20"/>
  <c r="S11" i="20"/>
  <c r="O11" i="20"/>
  <c r="K11" i="20"/>
  <c r="F11" i="20"/>
  <c r="Z10" i="20"/>
  <c r="V10" i="20"/>
  <c r="R10" i="20"/>
  <c r="C10" i="3" s="1"/>
  <c r="F21" i="4" s="1"/>
  <c r="G21" i="4" s="1"/>
  <c r="H21" i="4" s="1"/>
  <c r="N10" i="20"/>
  <c r="E10" i="20"/>
  <c r="Y9" i="20"/>
  <c r="Q9" i="20"/>
  <c r="M9" i="20"/>
  <c r="I9" i="20"/>
  <c r="D9" i="20"/>
  <c r="X8" i="20"/>
  <c r="T8" i="20"/>
  <c r="P8" i="20"/>
  <c r="L8" i="20"/>
  <c r="C8" i="20"/>
  <c r="W7" i="20"/>
  <c r="S7" i="20"/>
  <c r="K7" i="20"/>
  <c r="G7" i="20"/>
  <c r="Z6" i="20"/>
  <c r="V6" i="20"/>
  <c r="R6" i="20"/>
  <c r="N6" i="20"/>
  <c r="J6" i="20"/>
  <c r="Y5" i="20"/>
  <c r="U5" i="20"/>
  <c r="Q5" i="20"/>
  <c r="M5" i="20"/>
  <c r="H5" i="20"/>
  <c r="F5" i="20"/>
  <c r="F53" i="21"/>
  <c r="F49" i="21"/>
  <c r="F41" i="21"/>
  <c r="W27" i="21"/>
  <c r="S27" i="21"/>
  <c r="O27" i="21"/>
  <c r="K27" i="21"/>
  <c r="G27" i="21"/>
  <c r="C27" i="21"/>
  <c r="R26" i="21"/>
  <c r="N26" i="21"/>
  <c r="J26" i="21"/>
  <c r="U25" i="21"/>
  <c r="Q25" i="21"/>
  <c r="M25" i="21"/>
  <c r="I25" i="21"/>
  <c r="E25" i="21"/>
  <c r="Y24" i="21"/>
  <c r="T24" i="21"/>
  <c r="P24" i="21"/>
  <c r="L24" i="21"/>
  <c r="H24" i="21"/>
  <c r="X23" i="21"/>
  <c r="O23" i="21"/>
  <c r="K23" i="21"/>
  <c r="G23" i="21"/>
  <c r="C23" i="21"/>
  <c r="G23" i="3" s="1"/>
  <c r="R22" i="21"/>
  <c r="N22" i="21"/>
  <c r="I22" i="21"/>
  <c r="V21" i="21"/>
  <c r="Q21" i="21"/>
  <c r="G21" i="21"/>
  <c r="T20" i="21"/>
  <c r="O20" i="21"/>
  <c r="J20" i="21"/>
  <c r="S19" i="21"/>
  <c r="M19" i="21"/>
  <c r="E19" i="21"/>
  <c r="U18" i="21"/>
  <c r="D18" i="21"/>
  <c r="T17" i="21"/>
  <c r="M17" i="21"/>
  <c r="C17" i="21"/>
  <c r="G17" i="3" s="1"/>
  <c r="R16" i="21"/>
  <c r="J16" i="21"/>
  <c r="E15" i="21"/>
  <c r="S14" i="21"/>
  <c r="P13" i="21"/>
  <c r="J13" i="21"/>
  <c r="W12" i="21"/>
  <c r="J12" i="21"/>
  <c r="X11" i="21"/>
  <c r="K11" i="21"/>
  <c r="S10" i="21"/>
  <c r="H10" i="21"/>
  <c r="E9" i="21"/>
  <c r="S8" i="21"/>
  <c r="C7" i="21"/>
  <c r="F46" i="12"/>
  <c r="J12" i="12"/>
  <c r="J5" i="26"/>
  <c r="V9" i="26"/>
  <c r="C11" i="26"/>
  <c r="R13" i="26"/>
  <c r="K41" i="3" s="1"/>
  <c r="X14" i="26"/>
  <c r="P7" i="26"/>
  <c r="D11" i="26"/>
  <c r="Q12" i="26"/>
  <c r="E16" i="26"/>
  <c r="U20" i="26"/>
  <c r="H22" i="26"/>
  <c r="H23" i="26"/>
  <c r="M24" i="26"/>
  <c r="M25" i="26"/>
  <c r="R26" i="26"/>
  <c r="K54" i="3" s="1"/>
  <c r="H27" i="26"/>
  <c r="F37" i="26"/>
  <c r="O6" i="26"/>
  <c r="C10" i="26"/>
  <c r="R12" i="26"/>
  <c r="K40" i="3" s="1"/>
  <c r="W14" i="26"/>
  <c r="V17" i="26"/>
  <c r="L19" i="26"/>
  <c r="Y20" i="26"/>
  <c r="Y21" i="26"/>
  <c r="P22" i="26"/>
  <c r="N24" i="26"/>
  <c r="N25" i="26"/>
  <c r="S26" i="26"/>
  <c r="T27" i="26"/>
  <c r="F38" i="26"/>
  <c r="P6" i="26"/>
  <c r="U8" i="26"/>
  <c r="H15" i="26"/>
  <c r="E17" i="26"/>
  <c r="K18" i="26"/>
  <c r="Z20" i="26"/>
  <c r="Z21" i="26"/>
  <c r="C23" i="26"/>
  <c r="P24" i="26"/>
  <c r="S25" i="26"/>
  <c r="F44" i="26"/>
  <c r="F5" i="21"/>
  <c r="D4" i="21"/>
  <c r="E5" i="21"/>
  <c r="G6" i="21"/>
  <c r="D7" i="21"/>
  <c r="J7" i="21"/>
  <c r="R7" i="21"/>
  <c r="Z7" i="21"/>
  <c r="F8" i="21"/>
  <c r="D9" i="21"/>
  <c r="J9" i="21"/>
  <c r="R9" i="21"/>
  <c r="Z9" i="21"/>
  <c r="J10" i="21"/>
  <c r="N10" i="21"/>
  <c r="U10" i="21"/>
  <c r="E11" i="21"/>
  <c r="L11" i="21"/>
  <c r="R11" i="21"/>
  <c r="Z11" i="21"/>
  <c r="N12" i="21"/>
  <c r="U12" i="21"/>
  <c r="T5" i="21"/>
  <c r="H6" i="21"/>
  <c r="W6" i="21"/>
  <c r="E7" i="21"/>
  <c r="L7" i="21"/>
  <c r="T7" i="21"/>
  <c r="C8" i="21"/>
  <c r="H8" i="21"/>
  <c r="O8" i="21"/>
  <c r="F4" i="21"/>
  <c r="D6" i="21"/>
  <c r="G7" i="21"/>
  <c r="L10" i="21"/>
  <c r="I11" i="21"/>
  <c r="N11" i="21"/>
  <c r="L12" i="21"/>
  <c r="I13" i="21"/>
  <c r="V13" i="21"/>
  <c r="F14" i="21"/>
  <c r="K14" i="21"/>
  <c r="Q14" i="21"/>
  <c r="Y14" i="21"/>
  <c r="I15" i="21"/>
  <c r="M15" i="21"/>
  <c r="V15" i="21"/>
  <c r="G15" i="3" s="1"/>
  <c r="F16" i="21"/>
  <c r="N16" i="21"/>
  <c r="S16" i="21"/>
  <c r="Y16" i="21"/>
  <c r="I17" i="21"/>
  <c r="Q17" i="21"/>
  <c r="F18" i="21"/>
  <c r="N18" i="21"/>
  <c r="S18" i="21"/>
  <c r="D4" i="12"/>
  <c r="H6" i="12"/>
  <c r="D7" i="12"/>
  <c r="N7" i="12"/>
  <c r="E8" i="12"/>
  <c r="C9" i="12"/>
  <c r="G9" i="12"/>
  <c r="Z10" i="12"/>
  <c r="L12" i="12"/>
  <c r="I13" i="12"/>
  <c r="K14" i="12"/>
  <c r="I15" i="12"/>
  <c r="M15" i="12"/>
  <c r="W16" i="12"/>
  <c r="P18" i="12"/>
  <c r="Z18" i="12"/>
  <c r="Q19" i="12"/>
  <c r="O20" i="12"/>
  <c r="T20" i="12"/>
  <c r="Q21" i="12"/>
  <c r="Q22" i="12"/>
  <c r="Y22" i="12"/>
  <c r="U23" i="12"/>
  <c r="Z23" i="12"/>
  <c r="V24" i="12"/>
  <c r="G25" i="12"/>
  <c r="W25" i="12"/>
  <c r="I26" i="12"/>
  <c r="X26" i="12"/>
  <c r="U27" i="12"/>
  <c r="Y27" i="12"/>
  <c r="F35" i="12"/>
  <c r="F4" i="12"/>
  <c r="C5" i="12"/>
  <c r="H5" i="12"/>
  <c r="D6" i="12"/>
  <c r="E7" i="12"/>
  <c r="T7" i="12"/>
  <c r="F8" i="12"/>
  <c r="D9" i="12"/>
  <c r="X9" i="12"/>
  <c r="L10" i="12"/>
  <c r="I11" i="12"/>
  <c r="N11" i="12"/>
  <c r="M12" i="12"/>
  <c r="J13" i="12"/>
  <c r="Q13" i="12"/>
  <c r="L14" i="12"/>
  <c r="J15" i="12"/>
  <c r="O15" i="12"/>
  <c r="R16" i="12"/>
  <c r="O17" i="12"/>
  <c r="T17" i="12"/>
  <c r="R18" i="12"/>
  <c r="I19" i="12"/>
  <c r="S19" i="12"/>
  <c r="V22" i="12"/>
  <c r="Z22" i="12"/>
  <c r="W23" i="12"/>
  <c r="F24" i="12"/>
  <c r="X24" i="12"/>
  <c r="Y25" i="12"/>
  <c r="U26" i="12"/>
  <c r="Z26" i="12"/>
  <c r="V27" i="12"/>
  <c r="F32" i="12"/>
  <c r="F36" i="12"/>
  <c r="G4" i="12"/>
  <c r="E5" i="12"/>
  <c r="F6" i="12"/>
  <c r="G7" i="12"/>
  <c r="C8" i="12"/>
  <c r="H8" i="12"/>
  <c r="E9" i="12"/>
  <c r="M10" i="12"/>
  <c r="K11" i="12"/>
  <c r="N12" i="12"/>
  <c r="K13" i="12"/>
  <c r="I14" i="12"/>
  <c r="N14" i="12"/>
  <c r="K15" i="12"/>
  <c r="V15" i="12"/>
  <c r="S16" i="12"/>
  <c r="Q17" i="12"/>
  <c r="S18" i="12"/>
  <c r="O19" i="12"/>
  <c r="Q20" i="12"/>
  <c r="O21" i="12"/>
  <c r="S21" i="12"/>
  <c r="I23" i="12"/>
  <c r="X23" i="12"/>
  <c r="K24" i="12"/>
  <c r="Y24" i="12"/>
  <c r="U25" i="12"/>
  <c r="F27" i="12"/>
  <c r="W27" i="12"/>
  <c r="F42" i="12"/>
  <c r="F54" i="20"/>
  <c r="F50" i="20"/>
  <c r="F46" i="20"/>
  <c r="F42" i="20"/>
  <c r="F34" i="20"/>
  <c r="X27" i="20"/>
  <c r="P27" i="20"/>
  <c r="L27" i="20"/>
  <c r="H27" i="20"/>
  <c r="D27" i="20"/>
  <c r="W26" i="20"/>
  <c r="O26" i="20"/>
  <c r="K26" i="20"/>
  <c r="G26" i="20"/>
  <c r="C26" i="20"/>
  <c r="V25" i="20"/>
  <c r="R25" i="20"/>
  <c r="C25" i="3" s="1"/>
  <c r="J25" i="20"/>
  <c r="F25" i="20"/>
  <c r="Z24" i="20"/>
  <c r="U24" i="20"/>
  <c r="Q24" i="20"/>
  <c r="I24" i="20"/>
  <c r="E24" i="20"/>
  <c r="Y23" i="20"/>
  <c r="T23" i="20"/>
  <c r="P23" i="20"/>
  <c r="L23" i="20"/>
  <c r="D23" i="20"/>
  <c r="X22" i="20"/>
  <c r="S22" i="20"/>
  <c r="O22" i="20"/>
  <c r="K22" i="20"/>
  <c r="C22" i="20"/>
  <c r="W21" i="20"/>
  <c r="R21" i="20"/>
  <c r="C21" i="3" s="1"/>
  <c r="F14" i="4" s="1"/>
  <c r="G14" i="4" s="1"/>
  <c r="H14" i="4" s="1"/>
  <c r="N21" i="20"/>
  <c r="J21" i="20"/>
  <c r="F21" i="20"/>
  <c r="V20" i="20"/>
  <c r="Q20" i="20"/>
  <c r="M20" i="20"/>
  <c r="I20" i="20"/>
  <c r="E20" i="20"/>
  <c r="Y19" i="20"/>
  <c r="U19" i="20"/>
  <c r="P19" i="20"/>
  <c r="H19" i="20"/>
  <c r="D19" i="20"/>
  <c r="X18" i="20"/>
  <c r="T18" i="20"/>
  <c r="O18" i="20"/>
  <c r="G18" i="20"/>
  <c r="C18" i="20"/>
  <c r="W17" i="20"/>
  <c r="S17" i="20"/>
  <c r="N17" i="20"/>
  <c r="J17" i="20"/>
  <c r="Z16" i="20"/>
  <c r="V16" i="20"/>
  <c r="R16" i="20"/>
  <c r="M16" i="20"/>
  <c r="I16" i="20"/>
  <c r="Y15" i="20"/>
  <c r="U15" i="20"/>
  <c r="Q15" i="20"/>
  <c r="L15" i="20"/>
  <c r="H15" i="20"/>
  <c r="D15" i="20"/>
  <c r="T14" i="20"/>
  <c r="P14" i="20"/>
  <c r="K14" i="20"/>
  <c r="G14" i="20"/>
  <c r="C14" i="20"/>
  <c r="W13" i="20"/>
  <c r="S13" i="20"/>
  <c r="O13" i="20"/>
  <c r="J13" i="20"/>
  <c r="F13" i="20"/>
  <c r="Z12" i="20"/>
  <c r="V12" i="20"/>
  <c r="R12" i="20"/>
  <c r="C12" i="3" s="1"/>
  <c r="N12" i="20"/>
  <c r="I12" i="20"/>
  <c r="E12" i="20"/>
  <c r="Y11" i="20"/>
  <c r="U11" i="20"/>
  <c r="Q11" i="20"/>
  <c r="M11" i="20"/>
  <c r="H11" i="20"/>
  <c r="X10" i="20"/>
  <c r="T10" i="20"/>
  <c r="P10" i="20"/>
  <c r="L10" i="20"/>
  <c r="G10" i="20"/>
  <c r="W9" i="20"/>
  <c r="S9" i="20"/>
  <c r="O9" i="20"/>
  <c r="K9" i="20"/>
  <c r="F9" i="20"/>
  <c r="Z8" i="20"/>
  <c r="V8" i="20"/>
  <c r="R8" i="20"/>
  <c r="N8" i="20"/>
  <c r="J8" i="20"/>
  <c r="E8" i="20"/>
  <c r="Y7" i="20"/>
  <c r="U7" i="20"/>
  <c r="Q7" i="20"/>
  <c r="M7" i="20"/>
  <c r="I7" i="20"/>
  <c r="D7" i="20"/>
  <c r="X6" i="20"/>
  <c r="T6" i="20"/>
  <c r="P6" i="20"/>
  <c r="L6" i="20"/>
  <c r="H6" i="20"/>
  <c r="C6" i="20"/>
  <c r="W5" i="20"/>
  <c r="S5" i="20"/>
  <c r="O5" i="20"/>
  <c r="K5" i="20"/>
  <c r="F51" i="21"/>
  <c r="F47" i="21"/>
  <c r="F35" i="21"/>
  <c r="Y27" i="21"/>
  <c r="U27" i="21"/>
  <c r="Q27" i="21"/>
  <c r="M27" i="21"/>
  <c r="I27" i="21"/>
  <c r="E27" i="21"/>
  <c r="X26" i="21"/>
  <c r="T26" i="21"/>
  <c r="L26" i="21"/>
  <c r="D26" i="21"/>
  <c r="W25" i="21"/>
  <c r="S25" i="21"/>
  <c r="O25" i="21"/>
  <c r="K25" i="21"/>
  <c r="G25" i="21"/>
  <c r="C25" i="21"/>
  <c r="V24" i="21"/>
  <c r="G24" i="3" s="1"/>
  <c r="R24" i="21"/>
  <c r="N24" i="21"/>
  <c r="F24" i="21"/>
  <c r="Z23" i="21"/>
  <c r="U23" i="21"/>
  <c r="Q23" i="21"/>
  <c r="M23" i="21"/>
  <c r="I23" i="21"/>
  <c r="E23" i="21"/>
  <c r="Y22" i="21"/>
  <c r="T22" i="21"/>
  <c r="P22" i="21"/>
  <c r="L22" i="21"/>
  <c r="F22" i="21"/>
  <c r="Y21" i="21"/>
  <c r="S21" i="21"/>
  <c r="O21" i="21"/>
  <c r="I21" i="21"/>
  <c r="D21" i="21"/>
  <c r="W20" i="21"/>
  <c r="Q20" i="21"/>
  <c r="L20" i="21"/>
  <c r="V19" i="21"/>
  <c r="P19" i="21"/>
  <c r="I19" i="21"/>
  <c r="Y18" i="21"/>
  <c r="R18" i="21"/>
  <c r="J18" i="21"/>
  <c r="X17" i="21"/>
  <c r="R17" i="21"/>
  <c r="G17" i="21"/>
  <c r="U16" i="21"/>
  <c r="P16" i="21"/>
  <c r="D16" i="21"/>
  <c r="J15" i="21"/>
  <c r="N14" i="21"/>
  <c r="H14" i="21"/>
  <c r="M13" i="21"/>
  <c r="E13" i="21"/>
  <c r="H12" i="21"/>
  <c r="P11" i="21"/>
  <c r="C11" i="21"/>
  <c r="M10" i="21"/>
  <c r="X9" i="21"/>
  <c r="G9" i="21"/>
  <c r="K8" i="21"/>
  <c r="X5" i="21"/>
  <c r="N23" i="12"/>
  <c r="T18" i="12"/>
  <c r="R17" i="12"/>
  <c r="M13" i="12"/>
  <c r="J10" i="12"/>
  <c r="K49" i="3"/>
  <c r="Y12" i="21"/>
  <c r="Q12" i="21"/>
  <c r="F12" i="21"/>
  <c r="V11" i="21"/>
  <c r="Y10" i="21"/>
  <c r="Q10" i="21"/>
  <c r="F10" i="21"/>
  <c r="V9" i="21"/>
  <c r="N9" i="21"/>
  <c r="Y8" i="21"/>
  <c r="Q8" i="21"/>
  <c r="I8" i="21"/>
  <c r="V7" i="21"/>
  <c r="N7" i="21"/>
  <c r="Y6" i="21"/>
  <c r="Q6" i="21"/>
  <c r="I6" i="21"/>
  <c r="V5" i="21"/>
  <c r="L5" i="21"/>
  <c r="Y4" i="21"/>
  <c r="H4" i="21"/>
  <c r="G13" i="22"/>
  <c r="P11" i="22"/>
  <c r="U10" i="22"/>
  <c r="Z9" i="22"/>
  <c r="C9" i="22"/>
  <c r="K9" i="3" s="1"/>
  <c r="J8" i="22"/>
  <c r="D8" i="22"/>
  <c r="N7" i="22"/>
  <c r="T6" i="22"/>
  <c r="G6" i="22"/>
  <c r="Z5" i="22"/>
  <c r="Y4" i="22"/>
  <c r="F4" i="22"/>
  <c r="F10" i="12"/>
  <c r="R6" i="12"/>
  <c r="O6" i="3" s="1"/>
  <c r="V27" i="23"/>
  <c r="Y23" i="23"/>
  <c r="Z22" i="23"/>
  <c r="O17" i="23"/>
  <c r="J10" i="23"/>
  <c r="F9" i="23"/>
  <c r="H8" i="23"/>
  <c r="S22" i="24"/>
  <c r="G22" i="24"/>
  <c r="Y20" i="24"/>
  <c r="D20" i="24"/>
  <c r="K19" i="24"/>
  <c r="J18" i="24"/>
  <c r="Q17" i="24"/>
  <c r="H16" i="24"/>
  <c r="V15" i="24"/>
  <c r="F15" i="24"/>
  <c r="J14" i="24"/>
  <c r="N13" i="24"/>
  <c r="Q12" i="24"/>
  <c r="W11" i="24"/>
  <c r="O10" i="24"/>
  <c r="X9" i="24"/>
  <c r="F9" i="24"/>
  <c r="E8" i="24"/>
  <c r="M6" i="24"/>
  <c r="U5" i="24"/>
  <c r="Q4" i="24"/>
  <c r="Y27" i="26"/>
  <c r="W26" i="26"/>
  <c r="X23" i="26"/>
  <c r="Q19" i="26"/>
  <c r="I13" i="26"/>
  <c r="J10" i="26"/>
  <c r="G4" i="25"/>
  <c r="K4" i="25"/>
  <c r="O4" i="25"/>
  <c r="S4" i="25"/>
  <c r="W4" i="25"/>
  <c r="H5" i="25"/>
  <c r="L5" i="25"/>
  <c r="P5" i="25"/>
  <c r="T5" i="25"/>
  <c r="X5" i="25"/>
  <c r="D6" i="25"/>
  <c r="I6" i="25"/>
  <c r="M6" i="25"/>
  <c r="Q6" i="25"/>
  <c r="U6" i="25"/>
  <c r="Y6" i="25"/>
  <c r="J7" i="25"/>
  <c r="N7" i="25"/>
  <c r="R7" i="25"/>
  <c r="V7" i="25"/>
  <c r="Z7" i="25"/>
  <c r="F8" i="25"/>
  <c r="K8" i="25"/>
  <c r="O8" i="25"/>
  <c r="S8" i="25"/>
  <c r="W8" i="25"/>
  <c r="C9" i="25"/>
  <c r="L9" i="25"/>
  <c r="P9" i="25"/>
  <c r="T9" i="25"/>
  <c r="X9" i="25"/>
  <c r="H10" i="25"/>
  <c r="M10" i="25"/>
  <c r="Q10" i="25"/>
  <c r="U10" i="25"/>
  <c r="Y10" i="25"/>
  <c r="E11" i="25"/>
  <c r="N11" i="25"/>
  <c r="R11" i="25"/>
  <c r="V11" i="25"/>
  <c r="Z11" i="25"/>
  <c r="F12" i="25"/>
  <c r="J12" i="25"/>
  <c r="O12" i="25"/>
  <c r="S12" i="25"/>
  <c r="W12" i="25"/>
  <c r="C13" i="25"/>
  <c r="G13" i="25"/>
  <c r="P13" i="25"/>
  <c r="T13" i="25"/>
  <c r="X13" i="25"/>
  <c r="D14" i="25"/>
  <c r="H14" i="25"/>
  <c r="L14" i="25"/>
  <c r="Q14" i="25"/>
  <c r="U14" i="25"/>
  <c r="Y14" i="25"/>
  <c r="E15" i="25"/>
  <c r="I15" i="25"/>
  <c r="R15" i="25"/>
  <c r="V15" i="25"/>
  <c r="Z15" i="25"/>
  <c r="J16" i="25"/>
  <c r="N16" i="25"/>
  <c r="S16" i="25"/>
  <c r="W16" i="25"/>
  <c r="C17" i="25"/>
  <c r="G17" i="25"/>
  <c r="K17" i="25"/>
  <c r="T17" i="25"/>
  <c r="X17" i="25"/>
  <c r="D18" i="25"/>
  <c r="H18" i="25"/>
  <c r="P18" i="25"/>
  <c r="U18" i="25"/>
  <c r="Y18" i="25"/>
  <c r="E19" i="25"/>
  <c r="I19" i="25"/>
  <c r="M19" i="25"/>
  <c r="V19" i="25"/>
  <c r="Z19" i="25"/>
  <c r="F20" i="25"/>
  <c r="J20" i="25"/>
  <c r="N20" i="25"/>
  <c r="R20" i="25"/>
  <c r="W20" i="25"/>
  <c r="C21" i="25"/>
  <c r="G21" i="25"/>
  <c r="K21" i="25"/>
  <c r="O21" i="25"/>
  <c r="X21" i="25"/>
  <c r="D22" i="25"/>
  <c r="L22" i="25"/>
  <c r="P22" i="25"/>
  <c r="T22" i="25"/>
  <c r="Y22" i="25"/>
  <c r="E23" i="25"/>
  <c r="I23" i="25"/>
  <c r="M23" i="25"/>
  <c r="Q23" i="25"/>
  <c r="Z23" i="25"/>
  <c r="F24" i="25"/>
  <c r="J24" i="25"/>
  <c r="R24" i="25"/>
  <c r="V24" i="25"/>
  <c r="C25" i="25"/>
  <c r="G25" i="25"/>
  <c r="K25" i="25"/>
  <c r="O25" i="25"/>
  <c r="S25" i="25"/>
  <c r="D26" i="25"/>
  <c r="H26" i="25"/>
  <c r="L26" i="25"/>
  <c r="P26" i="25"/>
  <c r="X26" i="25"/>
  <c r="H4" i="25"/>
  <c r="E5" i="25"/>
  <c r="G7" i="25"/>
  <c r="C8" i="25"/>
  <c r="D9" i="25"/>
  <c r="Y9" i="25"/>
  <c r="E10" i="25"/>
  <c r="N10" i="25"/>
  <c r="R10" i="25"/>
  <c r="V10" i="25"/>
  <c r="Z10" i="25"/>
  <c r="F11" i="25"/>
  <c r="K11" i="25"/>
  <c r="O11" i="25"/>
  <c r="S11" i="25"/>
  <c r="W11" i="25"/>
  <c r="C12" i="25"/>
  <c r="G12" i="25"/>
  <c r="P12" i="25"/>
  <c r="T12" i="25"/>
  <c r="X12" i="25"/>
  <c r="D13" i="25"/>
  <c r="H13" i="25"/>
  <c r="M13" i="25"/>
  <c r="U13" i="25"/>
  <c r="Y13" i="25"/>
  <c r="E14" i="25"/>
  <c r="I14" i="25"/>
  <c r="R14" i="25"/>
  <c r="V14" i="25"/>
  <c r="Z14" i="25"/>
  <c r="F15" i="25"/>
  <c r="J15" i="25"/>
  <c r="O15" i="25"/>
  <c r="S15" i="25"/>
  <c r="C16" i="25"/>
  <c r="G16" i="25"/>
  <c r="K16" i="25"/>
  <c r="T16" i="25"/>
  <c r="X16" i="25"/>
  <c r="D17" i="25"/>
  <c r="H17" i="25"/>
  <c r="L17" i="25"/>
  <c r="Q17" i="25"/>
  <c r="U17" i="25"/>
  <c r="Y17" i="25"/>
  <c r="E18" i="25"/>
  <c r="I18" i="25"/>
  <c r="M18" i="25"/>
  <c r="V18" i="25"/>
  <c r="Z18" i="25"/>
  <c r="F19" i="25"/>
  <c r="J19" i="25"/>
  <c r="N19" i="25"/>
  <c r="S19" i="25"/>
  <c r="W19" i="25"/>
  <c r="C20" i="25"/>
  <c r="G20" i="25"/>
  <c r="K20" i="25"/>
  <c r="O20" i="25"/>
  <c r="X20" i="25"/>
  <c r="D21" i="25"/>
  <c r="H21" i="25"/>
  <c r="L21" i="25"/>
  <c r="P21" i="25"/>
  <c r="U21" i="25"/>
  <c r="E22" i="25"/>
  <c r="I22" i="25"/>
  <c r="M22" i="25"/>
  <c r="Q22" i="25"/>
  <c r="Z22" i="25"/>
  <c r="F23" i="25"/>
  <c r="J23" i="25"/>
  <c r="N23" i="25"/>
  <c r="R23" i="25"/>
  <c r="W23" i="25"/>
  <c r="C24" i="25"/>
  <c r="G24" i="25"/>
  <c r="K24" i="25"/>
  <c r="O24" i="25"/>
  <c r="S24" i="25"/>
  <c r="D25" i="25"/>
  <c r="H25" i="25"/>
  <c r="L25" i="25"/>
  <c r="P25" i="25"/>
  <c r="T25" i="25"/>
  <c r="Y25" i="25"/>
  <c r="E26" i="25"/>
  <c r="I26" i="25"/>
  <c r="M26" i="25"/>
  <c r="Q26" i="25"/>
  <c r="U26" i="25"/>
  <c r="F27" i="25"/>
  <c r="J27" i="25"/>
  <c r="N27" i="25"/>
  <c r="R27" i="25"/>
  <c r="V27" i="25"/>
  <c r="F36" i="25"/>
  <c r="F40" i="25"/>
  <c r="F44" i="25"/>
  <c r="F48" i="25"/>
  <c r="F52" i="25"/>
  <c r="E4" i="25"/>
  <c r="M4" i="25"/>
  <c r="Q4" i="25"/>
  <c r="U4" i="25"/>
  <c r="Y4" i="25"/>
  <c r="F5" i="25"/>
  <c r="N5" i="25"/>
  <c r="R5" i="25"/>
  <c r="V5" i="25"/>
  <c r="Z5" i="25"/>
  <c r="G6" i="25"/>
  <c r="K6" i="25"/>
  <c r="S6" i="25"/>
  <c r="W6" i="25"/>
  <c r="C7" i="25"/>
  <c r="H7" i="25"/>
  <c r="L7" i="25"/>
  <c r="T7" i="25"/>
  <c r="X7" i="25"/>
  <c r="D8" i="25"/>
  <c r="I8" i="25"/>
  <c r="M8" i="25"/>
  <c r="Q8" i="25"/>
  <c r="Y8" i="25"/>
  <c r="E9" i="25"/>
  <c r="J9" i="25"/>
  <c r="N9" i="25"/>
  <c r="R9" i="25"/>
  <c r="Z9" i="25"/>
  <c r="F10" i="25"/>
  <c r="K10" i="25"/>
  <c r="O10" i="25"/>
  <c r="S10" i="25"/>
  <c r="W10" i="25"/>
  <c r="G11" i="25"/>
  <c r="L11" i="25"/>
  <c r="P11" i="25"/>
  <c r="T11" i="25"/>
  <c r="X11" i="25"/>
  <c r="D12" i="25"/>
  <c r="H12" i="25"/>
  <c r="M12" i="25"/>
  <c r="U12" i="25"/>
  <c r="Y12" i="25"/>
  <c r="E13" i="25"/>
  <c r="I13" i="25"/>
  <c r="N13" i="25"/>
  <c r="V13" i="25"/>
  <c r="Z13" i="25"/>
  <c r="F14" i="25"/>
  <c r="J14" i="25"/>
  <c r="O14" i="25"/>
  <c r="S14" i="25"/>
  <c r="C15" i="25"/>
  <c r="G15" i="25"/>
  <c r="K15" i="25"/>
  <c r="P15" i="25"/>
  <c r="T15" i="25"/>
  <c r="D16" i="25"/>
  <c r="H16" i="25"/>
  <c r="L16" i="25"/>
  <c r="Q16" i="25"/>
  <c r="U16" i="25"/>
  <c r="Y16" i="25"/>
  <c r="I17" i="25"/>
  <c r="M17" i="25"/>
  <c r="R17" i="25"/>
  <c r="V17" i="25"/>
  <c r="Z17" i="25"/>
  <c r="F18" i="25"/>
  <c r="J18" i="25"/>
  <c r="N18" i="25"/>
  <c r="S18" i="25"/>
  <c r="W18" i="25"/>
  <c r="C19" i="25"/>
  <c r="G19" i="25"/>
  <c r="O19" i="25"/>
  <c r="T19" i="25"/>
  <c r="X19" i="25"/>
  <c r="D20" i="25"/>
  <c r="H20" i="25"/>
  <c r="L20" i="25"/>
  <c r="P20" i="25"/>
  <c r="U20" i="25"/>
  <c r="E21" i="25"/>
  <c r="I21" i="25"/>
  <c r="M21" i="25"/>
  <c r="Q21" i="25"/>
  <c r="V21" i="25"/>
  <c r="F22" i="25"/>
  <c r="J22" i="25"/>
  <c r="N22" i="25"/>
  <c r="R22" i="25"/>
  <c r="W22" i="25"/>
  <c r="C23" i="25"/>
  <c r="K23" i="25"/>
  <c r="O23" i="25"/>
  <c r="S23" i="25"/>
  <c r="X23" i="25"/>
  <c r="D24" i="25"/>
  <c r="H24" i="25"/>
  <c r="L24" i="25"/>
  <c r="P24" i="25"/>
  <c r="T24" i="25"/>
  <c r="Y24" i="25"/>
  <c r="E25" i="25"/>
  <c r="I25" i="25"/>
  <c r="Q25" i="25"/>
  <c r="U25" i="25"/>
  <c r="Z25" i="25"/>
  <c r="F26" i="25"/>
  <c r="J26" i="25"/>
  <c r="N26" i="25"/>
  <c r="R26" i="25"/>
  <c r="V26" i="25"/>
  <c r="C27" i="25"/>
  <c r="A363" i="16"/>
  <c r="X363" i="16"/>
  <c r="V363" i="16"/>
  <c r="U363" i="16"/>
  <c r="W363" i="16"/>
  <c r="I7" i="22"/>
  <c r="O6" i="22"/>
  <c r="T5" i="22"/>
  <c r="X4" i="12"/>
  <c r="Y22" i="23"/>
  <c r="P20" i="23"/>
  <c r="T19" i="23"/>
  <c r="C47" i="3" s="1"/>
  <c r="V9" i="24"/>
  <c r="W8" i="24"/>
  <c r="K6" i="24"/>
  <c r="N5" i="24"/>
  <c r="M4" i="24"/>
  <c r="J4" i="26"/>
  <c r="E7" i="26"/>
  <c r="H8" i="26"/>
  <c r="P16" i="26"/>
  <c r="A379" i="16"/>
  <c r="X379" i="16"/>
  <c r="V379" i="16"/>
  <c r="U379" i="16"/>
  <c r="W379" i="16"/>
  <c r="V361" i="16"/>
  <c r="A361" i="16"/>
  <c r="X361" i="16"/>
  <c r="U361" i="16"/>
  <c r="W361" i="16"/>
  <c r="U6" i="21"/>
  <c r="M6" i="21"/>
  <c r="Z5" i="21"/>
  <c r="P5" i="21"/>
  <c r="I4" i="21"/>
  <c r="Q4" i="23"/>
  <c r="V377" i="16"/>
  <c r="A377" i="16"/>
  <c r="X377" i="16"/>
  <c r="U377" i="16"/>
  <c r="W377" i="16"/>
  <c r="U404" i="16"/>
  <c r="A399" i="16"/>
  <c r="X399" i="16"/>
  <c r="U397" i="16"/>
  <c r="A391" i="16"/>
  <c r="X391" i="16"/>
  <c r="V389" i="16"/>
  <c r="A389" i="16"/>
  <c r="X389" i="16"/>
  <c r="A375" i="16"/>
  <c r="X375" i="16"/>
  <c r="V375" i="16"/>
  <c r="V373" i="16"/>
  <c r="A373" i="16"/>
  <c r="X373" i="16"/>
  <c r="A359" i="16"/>
  <c r="X359" i="16"/>
  <c r="V359" i="16"/>
  <c r="A355" i="16"/>
  <c r="X355" i="16"/>
  <c r="U355" i="16"/>
  <c r="V355" i="16"/>
  <c r="A347" i="16"/>
  <c r="X347" i="16"/>
  <c r="U347" i="16"/>
  <c r="V347" i="16"/>
  <c r="A339" i="16"/>
  <c r="X339" i="16"/>
  <c r="U339" i="16"/>
  <c r="V339" i="16"/>
  <c r="A331" i="16"/>
  <c r="X331" i="16"/>
  <c r="U331" i="16"/>
  <c r="V331" i="16"/>
  <c r="A323" i="16"/>
  <c r="X323" i="16"/>
  <c r="U323" i="16"/>
  <c r="V323" i="16"/>
  <c r="A315" i="16"/>
  <c r="X315" i="16"/>
  <c r="U315" i="16"/>
  <c r="V315" i="16"/>
  <c r="A307" i="16"/>
  <c r="X307" i="16"/>
  <c r="U307" i="16"/>
  <c r="V307" i="16"/>
  <c r="A289" i="16"/>
  <c r="X289" i="16"/>
  <c r="V289" i="16"/>
  <c r="U289" i="16"/>
  <c r="W289" i="16"/>
  <c r="A285" i="16"/>
  <c r="X285" i="16"/>
  <c r="U285" i="16"/>
  <c r="V285" i="16"/>
  <c r="W285" i="16"/>
  <c r="A269" i="16"/>
  <c r="X269" i="16"/>
  <c r="U269" i="16"/>
  <c r="V269" i="16"/>
  <c r="W269" i="16"/>
  <c r="L12" i="25"/>
  <c r="J10" i="25"/>
  <c r="U9" i="25"/>
  <c r="Q9" i="25"/>
  <c r="M9" i="25"/>
  <c r="I9" i="25"/>
  <c r="X8" i="25"/>
  <c r="T8" i="25"/>
  <c r="P8" i="25"/>
  <c r="L8" i="25"/>
  <c r="H8" i="25"/>
  <c r="W7" i="25"/>
  <c r="S7" i="25"/>
  <c r="O7" i="25"/>
  <c r="K7" i="25"/>
  <c r="Z6" i="25"/>
  <c r="V6" i="25"/>
  <c r="R6" i="25"/>
  <c r="N6" i="25"/>
  <c r="J6" i="25"/>
  <c r="F6" i="25"/>
  <c r="Y5" i="25"/>
  <c r="U5" i="25"/>
  <c r="Q5" i="25"/>
  <c r="M5" i="25"/>
  <c r="I5" i="25"/>
  <c r="X4" i="25"/>
  <c r="T4" i="25"/>
  <c r="P4" i="25"/>
  <c r="X404" i="16"/>
  <c r="W401" i="16"/>
  <c r="V399" i="16"/>
  <c r="A397" i="16"/>
  <c r="W393" i="16"/>
  <c r="V391" i="16"/>
  <c r="W389" i="16"/>
  <c r="A387" i="16"/>
  <c r="X387" i="16"/>
  <c r="V387" i="16"/>
  <c r="V385" i="16"/>
  <c r="A385" i="16"/>
  <c r="X385" i="16"/>
  <c r="W375" i="16"/>
  <c r="W373" i="16"/>
  <c r="A371" i="16"/>
  <c r="X371" i="16"/>
  <c r="V371" i="16"/>
  <c r="V369" i="16"/>
  <c r="A369" i="16"/>
  <c r="X369" i="16"/>
  <c r="W359" i="16"/>
  <c r="A301" i="16"/>
  <c r="X301" i="16"/>
  <c r="U301" i="16"/>
  <c r="V301" i="16"/>
  <c r="A403" i="16"/>
  <c r="X403" i="16"/>
  <c r="A395" i="16"/>
  <c r="X395" i="16"/>
  <c r="A383" i="16"/>
  <c r="X383" i="16"/>
  <c r="V383" i="16"/>
  <c r="V381" i="16"/>
  <c r="A381" i="16"/>
  <c r="X381" i="16"/>
  <c r="A367" i="16"/>
  <c r="X367" i="16"/>
  <c r="V367" i="16"/>
  <c r="V365" i="16"/>
  <c r="A365" i="16"/>
  <c r="X365" i="16"/>
  <c r="A351" i="16"/>
  <c r="X351" i="16"/>
  <c r="U351" i="16"/>
  <c r="V351" i="16"/>
  <c r="A343" i="16"/>
  <c r="X343" i="16"/>
  <c r="U343" i="16"/>
  <c r="V343" i="16"/>
  <c r="A335" i="16"/>
  <c r="X335" i="16"/>
  <c r="U335" i="16"/>
  <c r="V335" i="16"/>
  <c r="A327" i="16"/>
  <c r="X327" i="16"/>
  <c r="U327" i="16"/>
  <c r="V327" i="16"/>
  <c r="A319" i="16"/>
  <c r="X319" i="16"/>
  <c r="U319" i="16"/>
  <c r="V319" i="16"/>
  <c r="A311" i="16"/>
  <c r="X311" i="16"/>
  <c r="U311" i="16"/>
  <c r="V311" i="16"/>
  <c r="A303" i="16"/>
  <c r="X303" i="16"/>
  <c r="U303" i="16"/>
  <c r="V303" i="16"/>
  <c r="V287" i="16"/>
  <c r="A287" i="16"/>
  <c r="X287" i="16"/>
  <c r="U287" i="16"/>
  <c r="W287" i="16"/>
  <c r="A265" i="16"/>
  <c r="X265" i="16"/>
  <c r="U265" i="16"/>
  <c r="V265" i="16"/>
  <c r="W265" i="16"/>
  <c r="A233" i="16"/>
  <c r="X233" i="16"/>
  <c r="U233" i="16"/>
  <c r="V233" i="16"/>
  <c r="W233" i="16"/>
  <c r="X357" i="16"/>
  <c r="A357" i="16"/>
  <c r="X353" i="16"/>
  <c r="A353" i="16"/>
  <c r="X349" i="16"/>
  <c r="A349" i="16"/>
  <c r="X345" i="16"/>
  <c r="A345" i="16"/>
  <c r="X341" i="16"/>
  <c r="A341" i="16"/>
  <c r="X337" i="16"/>
  <c r="A337" i="16"/>
  <c r="X333" i="16"/>
  <c r="A333" i="16"/>
  <c r="X329" i="16"/>
  <c r="A329" i="16"/>
  <c r="X325" i="16"/>
  <c r="A325" i="16"/>
  <c r="X321" i="16"/>
  <c r="A321" i="16"/>
  <c r="X317" i="16"/>
  <c r="A317" i="16"/>
  <c r="X313" i="16"/>
  <c r="A313" i="16"/>
  <c r="X309" i="16"/>
  <c r="A309" i="16"/>
  <c r="X305" i="16"/>
  <c r="A305" i="16"/>
  <c r="V299" i="16"/>
  <c r="A299" i="16"/>
  <c r="X299" i="16"/>
  <c r="A273" i="16"/>
  <c r="X273" i="16"/>
  <c r="U273" i="16"/>
  <c r="V273" i="16"/>
  <c r="A253" i="16"/>
  <c r="X253" i="16"/>
  <c r="U253" i="16"/>
  <c r="V253" i="16"/>
  <c r="A237" i="16"/>
  <c r="X237" i="16"/>
  <c r="U237" i="16"/>
  <c r="V237" i="16"/>
  <c r="A221" i="16"/>
  <c r="X221" i="16"/>
  <c r="U221" i="16"/>
  <c r="V221" i="16"/>
  <c r="A166" i="16"/>
  <c r="X166" i="16"/>
  <c r="U166" i="16"/>
  <c r="V166" i="16"/>
  <c r="W166" i="16"/>
  <c r="A297" i="16"/>
  <c r="X297" i="16"/>
  <c r="V297" i="16"/>
  <c r="V295" i="16"/>
  <c r="A295" i="16"/>
  <c r="X295" i="16"/>
  <c r="A277" i="16"/>
  <c r="X277" i="16"/>
  <c r="U277" i="16"/>
  <c r="V277" i="16"/>
  <c r="A257" i="16"/>
  <c r="X257" i="16"/>
  <c r="U257" i="16"/>
  <c r="V257" i="16"/>
  <c r="A249" i="16"/>
  <c r="X249" i="16"/>
  <c r="U249" i="16"/>
  <c r="V249" i="16"/>
  <c r="A245" i="16"/>
  <c r="X245" i="16"/>
  <c r="U245" i="16"/>
  <c r="V245" i="16"/>
  <c r="A241" i="16"/>
  <c r="X241" i="16"/>
  <c r="U241" i="16"/>
  <c r="V241" i="16"/>
  <c r="A225" i="16"/>
  <c r="X225" i="16"/>
  <c r="U225" i="16"/>
  <c r="V225" i="16"/>
  <c r="U299" i="16"/>
  <c r="W297" i="16"/>
  <c r="W295" i="16"/>
  <c r="A293" i="16"/>
  <c r="X293" i="16"/>
  <c r="V293" i="16"/>
  <c r="V291" i="16"/>
  <c r="A291" i="16"/>
  <c r="X291" i="16"/>
  <c r="A281" i="16"/>
  <c r="X281" i="16"/>
  <c r="U281" i="16"/>
  <c r="V281" i="16"/>
  <c r="W273" i="16"/>
  <c r="A261" i="16"/>
  <c r="X261" i="16"/>
  <c r="U261" i="16"/>
  <c r="V261" i="16"/>
  <c r="W253" i="16"/>
  <c r="W237" i="16"/>
  <c r="A229" i="16"/>
  <c r="X229" i="16"/>
  <c r="U229" i="16"/>
  <c r="V229" i="16"/>
  <c r="W221" i="16"/>
  <c r="X283" i="16"/>
  <c r="A283" i="16"/>
  <c r="X279" i="16"/>
  <c r="A279" i="16"/>
  <c r="X275" i="16"/>
  <c r="A275" i="16"/>
  <c r="X271" i="16"/>
  <c r="A271" i="16"/>
  <c r="X267" i="16"/>
  <c r="A267" i="16"/>
  <c r="X263" i="16"/>
  <c r="A263" i="16"/>
  <c r="X259" i="16"/>
  <c r="A259" i="16"/>
  <c r="X255" i="16"/>
  <c r="A255" i="16"/>
  <c r="U238" i="16"/>
  <c r="U234" i="16"/>
  <c r="U230" i="16"/>
  <c r="U226" i="16"/>
  <c r="U222" i="16"/>
  <c r="U218" i="16"/>
  <c r="V212" i="16"/>
  <c r="A212" i="16"/>
  <c r="X212" i="16"/>
  <c r="A210" i="16"/>
  <c r="X210" i="16"/>
  <c r="V210" i="16"/>
  <c r="V204" i="16"/>
  <c r="A204" i="16"/>
  <c r="X204" i="16"/>
  <c r="A202" i="16"/>
  <c r="X202" i="16"/>
  <c r="V202" i="16"/>
  <c r="V196" i="16"/>
  <c r="A196" i="16"/>
  <c r="X196" i="16"/>
  <c r="A194" i="16"/>
  <c r="X194" i="16"/>
  <c r="V194" i="16"/>
  <c r="V188" i="16"/>
  <c r="A188" i="16"/>
  <c r="X188" i="16"/>
  <c r="A186" i="16"/>
  <c r="X186" i="16"/>
  <c r="V186" i="16"/>
  <c r="A170" i="16"/>
  <c r="X170" i="16"/>
  <c r="U170" i="16"/>
  <c r="V170" i="16"/>
  <c r="A154" i="16"/>
  <c r="X154" i="16"/>
  <c r="U154" i="16"/>
  <c r="V154" i="16"/>
  <c r="V65" i="16"/>
  <c r="X250" i="16"/>
  <c r="X246" i="16"/>
  <c r="X242" i="16"/>
  <c r="X238" i="16"/>
  <c r="X234" i="16"/>
  <c r="X230" i="16"/>
  <c r="X226" i="16"/>
  <c r="X222" i="16"/>
  <c r="X218" i="16"/>
  <c r="W212" i="16"/>
  <c r="W210" i="16"/>
  <c r="W204" i="16"/>
  <c r="W202" i="16"/>
  <c r="W196" i="16"/>
  <c r="W194" i="16"/>
  <c r="W188" i="16"/>
  <c r="W186" i="16"/>
  <c r="A174" i="16"/>
  <c r="X174" i="16"/>
  <c r="U174" i="16"/>
  <c r="V174" i="16"/>
  <c r="A158" i="16"/>
  <c r="X158" i="16"/>
  <c r="U158" i="16"/>
  <c r="V158" i="16"/>
  <c r="X148" i="16"/>
  <c r="A148" i="16"/>
  <c r="U148" i="16"/>
  <c r="V148" i="16"/>
  <c r="V78" i="16"/>
  <c r="V9" i="16"/>
  <c r="A216" i="16"/>
  <c r="X216" i="16"/>
  <c r="A214" i="16"/>
  <c r="X214" i="16"/>
  <c r="V214" i="16"/>
  <c r="V208" i="16"/>
  <c r="A208" i="16"/>
  <c r="X208" i="16"/>
  <c r="A206" i="16"/>
  <c r="X206" i="16"/>
  <c r="V206" i="16"/>
  <c r="V200" i="16"/>
  <c r="A200" i="16"/>
  <c r="X200" i="16"/>
  <c r="A198" i="16"/>
  <c r="X198" i="16"/>
  <c r="V198" i="16"/>
  <c r="V192" i="16"/>
  <c r="A192" i="16"/>
  <c r="X192" i="16"/>
  <c r="A190" i="16"/>
  <c r="X190" i="16"/>
  <c r="V190" i="16"/>
  <c r="V184" i="16"/>
  <c r="A184" i="16"/>
  <c r="X184" i="16"/>
  <c r="A182" i="16"/>
  <c r="X182" i="16"/>
  <c r="V182" i="16"/>
  <c r="A178" i="16"/>
  <c r="X178" i="16"/>
  <c r="U178" i="16"/>
  <c r="V178" i="16"/>
  <c r="A162" i="16"/>
  <c r="X162" i="16"/>
  <c r="U162" i="16"/>
  <c r="V162" i="16"/>
  <c r="V111" i="16"/>
  <c r="V109" i="16"/>
  <c r="V84" i="16"/>
  <c r="V70" i="16"/>
  <c r="V49" i="16"/>
  <c r="A40" i="16"/>
  <c r="X40" i="16"/>
  <c r="U40" i="16"/>
  <c r="V40" i="16"/>
  <c r="W40" i="16"/>
  <c r="X180" i="16"/>
  <c r="A180" i="16"/>
  <c r="X176" i="16"/>
  <c r="A176" i="16"/>
  <c r="X172" i="16"/>
  <c r="A172" i="16"/>
  <c r="X168" i="16"/>
  <c r="A168" i="16"/>
  <c r="X164" i="16"/>
  <c r="A164" i="16"/>
  <c r="X160" i="16"/>
  <c r="A160" i="16"/>
  <c r="X156" i="16"/>
  <c r="A156" i="16"/>
  <c r="X152" i="16"/>
  <c r="V138" i="16"/>
  <c r="V134" i="16"/>
  <c r="V130" i="16"/>
  <c r="V126" i="16"/>
  <c r="A120" i="16"/>
  <c r="X120" i="16"/>
  <c r="V116" i="16"/>
  <c r="V114" i="16"/>
  <c r="V82" i="16"/>
  <c r="V56" i="16"/>
  <c r="V39" i="16"/>
  <c r="V37" i="16"/>
  <c r="V137" i="16"/>
  <c r="V135" i="16"/>
  <c r="V121" i="16"/>
  <c r="V117" i="16"/>
  <c r="V112" i="16"/>
  <c r="V110" i="16"/>
  <c r="V86" i="16"/>
  <c r="V71" i="16"/>
  <c r="V67" i="16"/>
  <c r="V66" i="16"/>
  <c r="V52" i="16"/>
  <c r="V30" i="16"/>
  <c r="V16" i="16"/>
  <c r="V118" i="16"/>
  <c r="V113" i="16"/>
  <c r="V108" i="16"/>
  <c r="V106" i="16"/>
  <c r="V61" i="16"/>
  <c r="V57" i="16"/>
  <c r="V55" i="16"/>
  <c r="V38" i="16"/>
  <c r="V34" i="16"/>
  <c r="V13" i="16"/>
  <c r="V8" i="16"/>
  <c r="V105" i="16"/>
  <c r="V103" i="16"/>
  <c r="V102" i="16"/>
  <c r="X100" i="16"/>
  <c r="A100" i="16"/>
  <c r="V73" i="16"/>
  <c r="X48" i="16"/>
  <c r="A48" i="16"/>
  <c r="V28" i="16"/>
  <c r="V27" i="16"/>
  <c r="O37" i="3"/>
  <c r="O33" i="3"/>
  <c r="V99" i="16"/>
  <c r="V98" i="16"/>
  <c r="V97" i="16"/>
  <c r="V96" i="16"/>
  <c r="V95" i="16"/>
  <c r="V94" i="16"/>
  <c r="V92" i="16"/>
  <c r="V91" i="16"/>
  <c r="V90" i="16"/>
  <c r="V89" i="16"/>
  <c r="V87" i="16"/>
  <c r="V81" i="16"/>
  <c r="V80" i="16"/>
  <c r="V79" i="16"/>
  <c r="O52" i="3"/>
  <c r="O46" i="3"/>
  <c r="O43" i="3"/>
  <c r="O40" i="3"/>
  <c r="O36" i="3"/>
  <c r="V122" i="16"/>
  <c r="V45" i="16"/>
  <c r="V42" i="16"/>
  <c r="V33" i="16"/>
  <c r="V15" i="16"/>
  <c r="V132" i="16"/>
  <c r="V88" i="16"/>
  <c r="V24" i="16"/>
  <c r="V23" i="16"/>
  <c r="V139" i="16"/>
  <c r="V127" i="16"/>
  <c r="V123" i="16"/>
  <c r="V119" i="16"/>
  <c r="V129" i="16"/>
  <c r="V125" i="16"/>
  <c r="V25" i="16"/>
  <c r="V21" i="16"/>
  <c r="V131" i="16"/>
  <c r="V124" i="16"/>
  <c r="V115" i="16"/>
  <c r="V107" i="16"/>
  <c r="V93" i="16"/>
  <c r="V85" i="16"/>
  <c r="V75" i="16"/>
  <c r="V74" i="16"/>
  <c r="V69" i="16"/>
  <c r="V68" i="16"/>
  <c r="V63" i="16"/>
  <c r="V60" i="16"/>
  <c r="V59" i="16"/>
  <c r="V6" i="16"/>
  <c r="V5" i="16"/>
  <c r="V150" i="16"/>
  <c r="V140" i="16"/>
  <c r="V149" i="16"/>
  <c r="V133" i="16"/>
  <c r="V128" i="16"/>
  <c r="V58" i="16"/>
  <c r="V54" i="16"/>
  <c r="V53" i="16"/>
  <c r="V51" i="16"/>
  <c r="V50" i="16"/>
  <c r="V47" i="16"/>
  <c r="V46" i="16"/>
  <c r="V43" i="16"/>
  <c r="V36" i="16"/>
  <c r="V31" i="16"/>
  <c r="V26" i="16"/>
  <c r="V22" i="16"/>
  <c r="V18" i="16"/>
  <c r="V14" i="16"/>
  <c r="V12" i="16"/>
  <c r="V11" i="16"/>
  <c r="V10" i="16"/>
  <c r="V151" i="16"/>
  <c r="V145" i="16"/>
  <c r="V144" i="16"/>
  <c r="U136" i="16"/>
  <c r="W136" i="16"/>
  <c r="X136" i="16" s="1"/>
  <c r="A136" i="16"/>
  <c r="C5" i="26"/>
  <c r="S27" i="26"/>
  <c r="T26" i="26"/>
  <c r="W25" i="26"/>
  <c r="I25" i="26"/>
  <c r="M23" i="26"/>
  <c r="V22" i="26"/>
  <c r="G21" i="26"/>
  <c r="T20" i="26"/>
  <c r="K19" i="26"/>
  <c r="M15" i="26"/>
  <c r="T14" i="26"/>
  <c r="K13" i="26"/>
  <c r="L12" i="26"/>
  <c r="V8" i="26"/>
  <c r="G4" i="26"/>
  <c r="M4" i="26"/>
  <c r="U4" i="26"/>
  <c r="H5" i="26"/>
  <c r="O5" i="26"/>
  <c r="W5" i="26"/>
  <c r="L6" i="26"/>
  <c r="T6" i="26"/>
  <c r="D7" i="26"/>
  <c r="I7" i="26"/>
  <c r="Q7" i="26"/>
  <c r="Y7" i="26"/>
  <c r="F8" i="26"/>
  <c r="M8" i="26"/>
  <c r="C9" i="26"/>
  <c r="O9" i="26"/>
  <c r="W9" i="26"/>
  <c r="G10" i="26"/>
  <c r="M10" i="26"/>
  <c r="S10" i="26"/>
  <c r="N11" i="26"/>
  <c r="U11" i="26"/>
  <c r="E12" i="26"/>
  <c r="Z12" i="26"/>
  <c r="J13" i="26"/>
  <c r="O13" i="26"/>
  <c r="W13" i="26"/>
  <c r="G14" i="26"/>
  <c r="L14" i="26"/>
  <c r="S14" i="26"/>
  <c r="C15" i="26"/>
  <c r="I15" i="26"/>
  <c r="U15" i="26"/>
  <c r="M16" i="26"/>
  <c r="S16" i="26"/>
  <c r="Y16" i="26"/>
  <c r="I17" i="26"/>
  <c r="T17" i="26"/>
  <c r="C18" i="26"/>
  <c r="X18" i="26"/>
  <c r="H19" i="26"/>
  <c r="P19" i="26"/>
  <c r="U19" i="26"/>
  <c r="E20" i="26"/>
  <c r="M20" i="26"/>
  <c r="R20" i="26"/>
  <c r="K48" i="3" s="1"/>
  <c r="W20" i="26"/>
  <c r="D21" i="26"/>
  <c r="H21" i="26"/>
  <c r="L21" i="26"/>
  <c r="P21" i="26"/>
  <c r="U21" i="26"/>
  <c r="E22" i="26"/>
  <c r="I22" i="26"/>
  <c r="M22" i="26"/>
  <c r="Q22" i="26"/>
  <c r="Z22" i="26"/>
  <c r="F23" i="26"/>
  <c r="J23" i="26"/>
  <c r="N23" i="26"/>
  <c r="R23" i="26"/>
  <c r="K51" i="3" s="1"/>
  <c r="W23" i="26"/>
  <c r="C24" i="26"/>
  <c r="G24" i="26"/>
  <c r="K24" i="26"/>
  <c r="O24" i="26"/>
  <c r="S24" i="26"/>
  <c r="D25" i="26"/>
  <c r="H25" i="26"/>
  <c r="L25" i="26"/>
  <c r="P25" i="26"/>
  <c r="T25" i="26"/>
  <c r="Y25" i="26"/>
  <c r="E26" i="26"/>
  <c r="I26" i="26"/>
  <c r="M26" i="26"/>
  <c r="Q26" i="26"/>
  <c r="U26" i="26"/>
  <c r="F27" i="26"/>
  <c r="J27" i="26"/>
  <c r="N27" i="26"/>
  <c r="R27" i="26"/>
  <c r="K55" i="3" s="1"/>
  <c r="V27" i="26"/>
  <c r="F36" i="26"/>
  <c r="R4" i="26"/>
  <c r="K32" i="3" s="1"/>
  <c r="AJ148" i="4" s="1"/>
  <c r="AK148" i="4" s="1"/>
  <c r="AL148" i="4" s="1"/>
  <c r="Q145" i="16" s="1"/>
  <c r="S5" i="26"/>
  <c r="D6" i="26"/>
  <c r="K6" i="26"/>
  <c r="W6" i="26"/>
  <c r="G7" i="26"/>
  <c r="C8" i="26"/>
  <c r="I8" i="26"/>
  <c r="R8" i="26"/>
  <c r="K36" i="3" s="1"/>
  <c r="Z8" i="26"/>
  <c r="R9" i="26"/>
  <c r="K37" i="3" s="1"/>
  <c r="L10" i="26"/>
  <c r="T10" i="26"/>
  <c r="K11" i="26"/>
  <c r="Q11" i="26"/>
  <c r="D12" i="26"/>
  <c r="E13" i="26"/>
  <c r="M13" i="26"/>
  <c r="V13" i="26"/>
  <c r="I14" i="26"/>
  <c r="O14" i="26"/>
  <c r="J15" i="26"/>
  <c r="P15" i="26"/>
  <c r="Y15" i="26"/>
  <c r="I16" i="26"/>
  <c r="R16" i="26"/>
  <c r="K44" i="3" s="1"/>
  <c r="Z16" i="26"/>
  <c r="M17" i="26"/>
  <c r="R17" i="26"/>
  <c r="K45" i="3" s="1"/>
  <c r="Z17" i="26"/>
  <c r="C19" i="26"/>
  <c r="T19" i="26"/>
  <c r="H20" i="26"/>
  <c r="P20" i="26"/>
  <c r="V20" i="26"/>
  <c r="E21" i="26"/>
  <c r="J21" i="26"/>
  <c r="O21" i="26"/>
  <c r="V21" i="26"/>
  <c r="L22" i="26"/>
  <c r="R22" i="26"/>
  <c r="K50" i="3" s="1"/>
  <c r="AJ33" i="4" s="1"/>
  <c r="AK33" i="4" s="1"/>
  <c r="AL33" i="4" s="1"/>
  <c r="Q30" i="16" s="1"/>
  <c r="W22" i="26"/>
  <c r="D23" i="26"/>
  <c r="I23" i="26"/>
  <c r="O23" i="26"/>
  <c r="T23" i="26"/>
  <c r="Z23" i="26"/>
  <c r="H24" i="26"/>
  <c r="R24" i="26"/>
  <c r="K52" i="3" s="1"/>
  <c r="AJ106" i="4" s="1"/>
  <c r="AK106" i="4" s="1"/>
  <c r="AL106" i="4" s="1"/>
  <c r="Q103" i="16" s="1"/>
  <c r="E25" i="26"/>
  <c r="J25" i="26"/>
  <c r="O25" i="26"/>
  <c r="U25" i="26"/>
  <c r="C26" i="26"/>
  <c r="H26" i="26"/>
  <c r="N26" i="26"/>
  <c r="X26" i="26"/>
  <c r="E27" i="26"/>
  <c r="K27" i="26"/>
  <c r="P27" i="26"/>
  <c r="U27" i="26"/>
  <c r="F41" i="26"/>
  <c r="F45" i="26"/>
  <c r="F49" i="26"/>
  <c r="F53" i="26"/>
  <c r="E4" i="26"/>
  <c r="V4" i="26"/>
  <c r="E5" i="26"/>
  <c r="K5" i="26"/>
  <c r="V5" i="26"/>
  <c r="X6" i="26"/>
  <c r="H7" i="26"/>
  <c r="T7" i="26"/>
  <c r="D8" i="26"/>
  <c r="J8" i="26"/>
  <c r="D9" i="26"/>
  <c r="J9" i="26"/>
  <c r="S9" i="26"/>
  <c r="F10" i="26"/>
  <c r="N10" i="26"/>
  <c r="W10" i="26"/>
  <c r="G11" i="26"/>
  <c r="L11" i="26"/>
  <c r="T11" i="26"/>
  <c r="H12" i="26"/>
  <c r="M12" i="26"/>
  <c r="U12" i="26"/>
  <c r="F13" i="26"/>
  <c r="N13" i="26"/>
  <c r="Z13" i="26"/>
  <c r="J14" i="26"/>
  <c r="P14" i="26"/>
  <c r="D15" i="26"/>
  <c r="K15" i="26"/>
  <c r="Q15" i="26"/>
  <c r="D16" i="26"/>
  <c r="L16" i="26"/>
  <c r="T16" i="26"/>
  <c r="N17" i="26"/>
  <c r="S17" i="26"/>
  <c r="F18" i="26"/>
  <c r="N18" i="26"/>
  <c r="S18" i="26"/>
  <c r="D19" i="26"/>
  <c r="O19" i="26"/>
  <c r="X19" i="26"/>
  <c r="I20" i="26"/>
  <c r="Q20" i="26"/>
  <c r="F21" i="26"/>
  <c r="K21" i="26"/>
  <c r="Q21" i="26"/>
  <c r="W21" i="26"/>
  <c r="C22" i="26"/>
  <c r="N22" i="26"/>
  <c r="S22" i="26"/>
  <c r="X22" i="26"/>
  <c r="E23" i="26"/>
  <c r="K23" i="26"/>
  <c r="P23" i="26"/>
  <c r="D24" i="26"/>
  <c r="I24" i="26"/>
  <c r="T24" i="26"/>
  <c r="Y24" i="26"/>
  <c r="F25" i="26"/>
  <c r="K25" i="26"/>
  <c r="Q25" i="26"/>
  <c r="V25" i="26"/>
  <c r="D26" i="26"/>
  <c r="J26" i="26"/>
  <c r="O26" i="26"/>
  <c r="G27" i="26"/>
  <c r="L27" i="26"/>
  <c r="Q27" i="26"/>
  <c r="W27" i="26"/>
  <c r="F33" i="26"/>
  <c r="F42" i="26"/>
  <c r="F46" i="26"/>
  <c r="F50" i="26"/>
  <c r="F54" i="26"/>
  <c r="F51" i="26"/>
  <c r="F43" i="26"/>
  <c r="O27" i="26"/>
  <c r="D27" i="26"/>
  <c r="V26" i="26"/>
  <c r="P26" i="26"/>
  <c r="F26" i="26"/>
  <c r="R25" i="26"/>
  <c r="K53" i="3" s="1"/>
  <c r="G25" i="26"/>
  <c r="V24" i="26"/>
  <c r="F24" i="26"/>
  <c r="L23" i="26"/>
  <c r="Y22" i="26"/>
  <c r="O22" i="26"/>
  <c r="N21" i="26"/>
  <c r="C21" i="26"/>
  <c r="Y19" i="26"/>
  <c r="J18" i="26"/>
  <c r="Q17" i="26"/>
  <c r="T15" i="26"/>
  <c r="G15" i="26"/>
  <c r="S13" i="26"/>
  <c r="Y12" i="26"/>
  <c r="N12" i="26"/>
  <c r="Y11" i="26"/>
  <c r="X10" i="26"/>
  <c r="N9" i="26"/>
  <c r="E9" i="26"/>
  <c r="Q8" i="26"/>
  <c r="X7" i="26"/>
  <c r="L7" i="26"/>
  <c r="N5" i="26"/>
  <c r="N4" i="26"/>
  <c r="F4" i="26"/>
  <c r="F48" i="26"/>
  <c r="F40" i="26"/>
  <c r="F35" i="26"/>
  <c r="X27" i="26"/>
  <c r="M27" i="26"/>
  <c r="C27" i="26"/>
  <c r="L26" i="26"/>
  <c r="Z25" i="26"/>
  <c r="C25" i="26"/>
  <c r="U24" i="26"/>
  <c r="E24" i="26"/>
  <c r="S23" i="26"/>
  <c r="K22" i="26"/>
  <c r="F22" i="26"/>
  <c r="X21" i="26"/>
  <c r="M21" i="26"/>
  <c r="O20" i="26"/>
  <c r="S19" i="26"/>
  <c r="G19" i="26"/>
  <c r="P18" i="26"/>
  <c r="G18" i="26"/>
  <c r="V16" i="26"/>
  <c r="H16" i="26"/>
  <c r="K14" i="26"/>
  <c r="V12" i="26"/>
  <c r="X11" i="26"/>
  <c r="H11" i="26"/>
  <c r="P10" i="26"/>
  <c r="K9" i="26"/>
  <c r="Y8" i="26"/>
  <c r="N8" i="26"/>
  <c r="U7" i="26"/>
  <c r="C6" i="26"/>
  <c r="Z4" i="26"/>
  <c r="S6" i="26"/>
  <c r="G6" i="26"/>
  <c r="R5" i="26"/>
  <c r="K33" i="3" s="1"/>
  <c r="F5" i="26"/>
  <c r="Q4" i="26"/>
  <c r="H4" i="26"/>
  <c r="F47" i="26"/>
  <c r="F39" i="26"/>
  <c r="F34" i="26"/>
  <c r="I27" i="26"/>
  <c r="K26" i="26"/>
  <c r="Z24" i="26"/>
  <c r="Q24" i="26"/>
  <c r="L24" i="26"/>
  <c r="Y23" i="26"/>
  <c r="Q23" i="26"/>
  <c r="T22" i="26"/>
  <c r="J22" i="26"/>
  <c r="D22" i="26"/>
  <c r="I21" i="26"/>
  <c r="L20" i="26"/>
  <c r="W18" i="26"/>
  <c r="O18" i="26"/>
  <c r="W17" i="26"/>
  <c r="J17" i="26"/>
  <c r="U16" i="26"/>
  <c r="L15" i="26"/>
  <c r="F14" i="26"/>
  <c r="J12" i="26"/>
  <c r="P11" i="26"/>
  <c r="O10" i="26"/>
  <c r="Z9" i="26"/>
  <c r="C7" i="26"/>
  <c r="H6" i="26"/>
  <c r="Z5" i="26"/>
  <c r="G5" i="26"/>
  <c r="Y4" i="26"/>
  <c r="K4" i="26"/>
  <c r="O4" i="26"/>
  <c r="S4" i="26"/>
  <c r="W4" i="26"/>
  <c r="L5" i="26"/>
  <c r="P5" i="26"/>
  <c r="T5" i="26"/>
  <c r="X5" i="26"/>
  <c r="I6" i="26"/>
  <c r="M6" i="26"/>
  <c r="Q6" i="26"/>
  <c r="U6" i="26"/>
  <c r="Y6" i="26"/>
  <c r="J7" i="26"/>
  <c r="N7" i="26"/>
  <c r="R7" i="26"/>
  <c r="K35" i="3" s="1"/>
  <c r="V7" i="26"/>
  <c r="Z7" i="26"/>
  <c r="K8" i="26"/>
  <c r="O8" i="26"/>
  <c r="S8" i="26"/>
  <c r="W8" i="26"/>
  <c r="L9" i="26"/>
  <c r="P9" i="26"/>
  <c r="T9" i="26"/>
  <c r="X9" i="26"/>
  <c r="D10" i="26"/>
  <c r="H10" i="26"/>
  <c r="Q10" i="26"/>
  <c r="U10" i="26"/>
  <c r="Y10" i="26"/>
  <c r="E11" i="26"/>
  <c r="R11" i="26"/>
  <c r="K39" i="3" s="1"/>
  <c r="V11" i="26"/>
  <c r="Z11" i="26"/>
  <c r="F12" i="26"/>
  <c r="O12" i="26"/>
  <c r="S12" i="26"/>
  <c r="W12" i="26"/>
  <c r="C13" i="26"/>
  <c r="G13" i="26"/>
  <c r="P13" i="26"/>
  <c r="T13" i="26"/>
  <c r="X13" i="26"/>
  <c r="D14" i="26"/>
  <c r="H14" i="26"/>
  <c r="Q14" i="26"/>
  <c r="U14" i="26"/>
  <c r="Y14" i="26"/>
  <c r="E15" i="26"/>
  <c r="R15" i="26"/>
  <c r="K43" i="3" s="1"/>
  <c r="V15" i="26"/>
  <c r="Z15" i="26"/>
  <c r="F16" i="26"/>
  <c r="J16" i="26"/>
  <c r="N16" i="26"/>
  <c r="W16" i="26"/>
  <c r="C17" i="26"/>
  <c r="G17" i="26"/>
  <c r="K17" i="26"/>
  <c r="X17" i="26"/>
  <c r="D18" i="26"/>
  <c r="H18" i="26"/>
  <c r="L18" i="26"/>
  <c r="U18" i="26"/>
  <c r="Y18" i="26"/>
  <c r="E19" i="26"/>
  <c r="I19" i="26"/>
  <c r="M19" i="26"/>
  <c r="V19" i="26"/>
  <c r="Z19" i="26"/>
  <c r="F20" i="26"/>
  <c r="J20" i="26"/>
  <c r="N20" i="26"/>
  <c r="L4" i="26"/>
  <c r="P4" i="26"/>
  <c r="T4" i="26"/>
  <c r="X4" i="26"/>
  <c r="I5" i="26"/>
  <c r="M5" i="26"/>
  <c r="Q5" i="26"/>
  <c r="U5" i="26"/>
  <c r="Y5" i="26"/>
  <c r="J6" i="26"/>
  <c r="N6" i="26"/>
  <c r="R6" i="26"/>
  <c r="K34" i="3" s="1"/>
  <c r="V6" i="26"/>
  <c r="Z6" i="26"/>
  <c r="K7" i="26"/>
  <c r="O7" i="26"/>
  <c r="S7" i="26"/>
  <c r="W7" i="26"/>
  <c r="L8" i="26"/>
  <c r="P8" i="26"/>
  <c r="T8" i="26"/>
  <c r="X8" i="26"/>
  <c r="I9" i="26"/>
  <c r="M9" i="26"/>
  <c r="Q9" i="26"/>
  <c r="U9" i="26"/>
  <c r="Y9" i="26"/>
  <c r="E10" i="26"/>
  <c r="R10" i="26"/>
  <c r="K38" i="3" s="1"/>
  <c r="AJ10" i="4" s="1"/>
  <c r="AK10" i="4" s="1"/>
  <c r="AL10" i="4" s="1"/>
  <c r="Q7" i="16" s="1"/>
  <c r="V10" i="26"/>
  <c r="Z10" i="26"/>
  <c r="F11" i="26"/>
  <c r="O11" i="26"/>
  <c r="S11" i="26"/>
  <c r="W11" i="26"/>
  <c r="C12" i="26"/>
  <c r="G12" i="26"/>
  <c r="P12" i="26"/>
  <c r="T12" i="26"/>
  <c r="X12" i="26"/>
  <c r="D13" i="26"/>
  <c r="H13" i="26"/>
  <c r="Q13" i="26"/>
  <c r="U13" i="26"/>
  <c r="Y13" i="26"/>
  <c r="E14" i="26"/>
  <c r="R14" i="26"/>
  <c r="K42" i="3" s="1"/>
  <c r="V14" i="26"/>
  <c r="Z14" i="26"/>
  <c r="F15" i="26"/>
  <c r="O15" i="26"/>
  <c r="S15" i="26"/>
  <c r="W15" i="26"/>
  <c r="C16" i="26"/>
  <c r="G16" i="26"/>
  <c r="K16" i="26"/>
  <c r="X16" i="26"/>
  <c r="D17" i="26"/>
  <c r="H17" i="26"/>
  <c r="L17" i="26"/>
  <c r="U17" i="26"/>
  <c r="Y17" i="26"/>
  <c r="E18" i="26"/>
  <c r="I18" i="26"/>
  <c r="M18" i="26"/>
  <c r="V18" i="26"/>
  <c r="Z18" i="26"/>
  <c r="F19" i="26"/>
  <c r="J19" i="26"/>
  <c r="N19" i="26"/>
  <c r="W19" i="26"/>
  <c r="C20" i="26"/>
  <c r="G20" i="26"/>
  <c r="K20" i="26"/>
  <c r="X20" i="26"/>
  <c r="D4" i="24"/>
  <c r="S4" i="24"/>
  <c r="C5" i="24"/>
  <c r="I5" i="24"/>
  <c r="Q5" i="24"/>
  <c r="Z5" i="24"/>
  <c r="H6" i="24"/>
  <c r="R6" i="24"/>
  <c r="C7" i="24"/>
  <c r="R7" i="24"/>
  <c r="C8" i="24"/>
  <c r="I8" i="24"/>
  <c r="Q8" i="24"/>
  <c r="D9" i="24"/>
  <c r="I9" i="24"/>
  <c r="R9" i="24"/>
  <c r="S10" i="24"/>
  <c r="C11" i="24"/>
  <c r="L11" i="24"/>
  <c r="V11" i="24"/>
  <c r="F12" i="24"/>
  <c r="M12" i="24"/>
  <c r="W12" i="24"/>
  <c r="G13" i="24"/>
  <c r="Y13" i="24"/>
  <c r="I14" i="24"/>
  <c r="Q14" i="24"/>
  <c r="C15" i="24"/>
  <c r="K15" i="24"/>
  <c r="P15" i="24"/>
  <c r="L16" i="24"/>
  <c r="G44" i="3" s="1"/>
  <c r="S16" i="24"/>
  <c r="C17" i="24"/>
  <c r="M17" i="24"/>
  <c r="T17" i="24"/>
  <c r="U18" i="24"/>
  <c r="F19" i="24"/>
  <c r="O19" i="24"/>
  <c r="V19" i="24"/>
  <c r="U20" i="24"/>
  <c r="G21" i="24"/>
  <c r="S21" i="24"/>
  <c r="Y21" i="24"/>
  <c r="T22" i="24"/>
  <c r="Z22" i="24"/>
  <c r="J23" i="24"/>
  <c r="Q23" i="24"/>
  <c r="X23" i="24"/>
  <c r="N24" i="24"/>
  <c r="D25" i="24"/>
  <c r="K25" i="24"/>
  <c r="P25" i="24"/>
  <c r="V25" i="24"/>
  <c r="C26" i="24"/>
  <c r="K26" i="24"/>
  <c r="Q26" i="24"/>
  <c r="E27" i="24"/>
  <c r="M27" i="24"/>
  <c r="Y27" i="24"/>
  <c r="F35" i="24"/>
  <c r="F42" i="24"/>
  <c r="F47" i="24"/>
  <c r="F52" i="24"/>
  <c r="L4" i="24"/>
  <c r="T4" i="24"/>
  <c r="F5" i="24"/>
  <c r="T5" i="24"/>
  <c r="U6" i="24"/>
  <c r="D7" i="24"/>
  <c r="J7" i="24"/>
  <c r="T7" i="24"/>
  <c r="K8" i="24"/>
  <c r="E9" i="24"/>
  <c r="L9" i="24"/>
  <c r="T9" i="24"/>
  <c r="D10" i="24"/>
  <c r="M10" i="24"/>
  <c r="U10" i="24"/>
  <c r="F11" i="24"/>
  <c r="N11" i="24"/>
  <c r="H12" i="24"/>
  <c r="X12" i="24"/>
  <c r="I13" i="24"/>
  <c r="Q13" i="24"/>
  <c r="S14" i="24"/>
  <c r="E15" i="24"/>
  <c r="S15" i="24"/>
  <c r="F16" i="24"/>
  <c r="N16" i="24"/>
  <c r="T16" i="24"/>
  <c r="E17" i="24"/>
  <c r="O17" i="24"/>
  <c r="U17" i="24"/>
  <c r="H18" i="24"/>
  <c r="P18" i="24"/>
  <c r="V18" i="24"/>
  <c r="I19" i="24"/>
  <c r="P19" i="24"/>
  <c r="W19" i="24"/>
  <c r="J20" i="24"/>
  <c r="Q20" i="24"/>
  <c r="X20" i="24"/>
  <c r="H21" i="24"/>
  <c r="P21" i="24"/>
  <c r="U21" i="24"/>
  <c r="C22" i="24"/>
  <c r="H22" i="24"/>
  <c r="O22" i="24"/>
  <c r="V22" i="24"/>
  <c r="E23" i="24"/>
  <c r="L23" i="24"/>
  <c r="R23" i="24"/>
  <c r="Z23" i="24"/>
  <c r="I24" i="24"/>
  <c r="O24" i="24"/>
  <c r="X24" i="24"/>
  <c r="F25" i="24"/>
  <c r="W25" i="24"/>
  <c r="E26" i="24"/>
  <c r="L26" i="24"/>
  <c r="W26" i="24"/>
  <c r="H27" i="24"/>
  <c r="U27" i="24"/>
  <c r="F32" i="24"/>
  <c r="F38" i="24"/>
  <c r="F48" i="24"/>
  <c r="F54" i="24"/>
  <c r="F51" i="24"/>
  <c r="I27" i="24"/>
  <c r="U26" i="24"/>
  <c r="M26" i="24"/>
  <c r="Y25" i="24"/>
  <c r="O25" i="24"/>
  <c r="G53" i="3" s="1"/>
  <c r="G25" i="24"/>
  <c r="S24" i="24"/>
  <c r="U23" i="24"/>
  <c r="P22" i="24"/>
  <c r="W21" i="24"/>
  <c r="T20" i="24"/>
  <c r="K20" i="24"/>
  <c r="C19" i="24"/>
  <c r="Z17" i="24"/>
  <c r="I17" i="24"/>
  <c r="R16" i="24"/>
  <c r="M15" i="24"/>
  <c r="U13" i="24"/>
  <c r="K13" i="24"/>
  <c r="D12" i="24"/>
  <c r="P11" i="24"/>
  <c r="V10" i="24"/>
  <c r="J10" i="24"/>
  <c r="P8" i="24"/>
  <c r="N7" i="24"/>
  <c r="Z6" i="24"/>
  <c r="Y5" i="24"/>
  <c r="X4" i="24"/>
  <c r="G4" i="24"/>
  <c r="L5" i="24"/>
  <c r="Y4" i="24"/>
  <c r="F50" i="24"/>
  <c r="F40" i="24"/>
  <c r="P27" i="24"/>
  <c r="D27" i="24"/>
  <c r="T26" i="24"/>
  <c r="U25" i="24"/>
  <c r="Z24" i="24"/>
  <c r="R24" i="24"/>
  <c r="E24" i="24"/>
  <c r="Y22" i="24"/>
  <c r="E22" i="24"/>
  <c r="K21" i="24"/>
  <c r="R20" i="24"/>
  <c r="Q19" i="24"/>
  <c r="Z18" i="24"/>
  <c r="L18" i="24"/>
  <c r="G46" i="3" s="1"/>
  <c r="AE70" i="4" s="1"/>
  <c r="AF70" i="4" s="1"/>
  <c r="AG70" i="4" s="1"/>
  <c r="O67" i="16" s="1"/>
  <c r="P16" i="24"/>
  <c r="V14" i="24"/>
  <c r="H14" i="24"/>
  <c r="E13" i="24"/>
  <c r="X11" i="24"/>
  <c r="K11" i="24"/>
  <c r="F10" i="24"/>
  <c r="Q9" i="24"/>
  <c r="Y8" i="24"/>
  <c r="O8" i="24"/>
  <c r="X7" i="24"/>
  <c r="V6" i="24"/>
  <c r="G6" i="24"/>
  <c r="H5" i="24"/>
  <c r="F4" i="24"/>
  <c r="H4" i="24"/>
  <c r="O4" i="24"/>
  <c r="W4" i="24"/>
  <c r="E5" i="24"/>
  <c r="P5" i="24"/>
  <c r="V5" i="24"/>
  <c r="D6" i="24"/>
  <c r="J6" i="24"/>
  <c r="Q6" i="24"/>
  <c r="W6" i="24"/>
  <c r="L7" i="24"/>
  <c r="S7" i="24"/>
  <c r="Z7" i="24"/>
  <c r="F8" i="24"/>
  <c r="L8" i="24"/>
  <c r="G36" i="3" s="1"/>
  <c r="AE93" i="4" s="1"/>
  <c r="AF93" i="4" s="1"/>
  <c r="AG93" i="4" s="1"/>
  <c r="O90" i="16" s="1"/>
  <c r="T8" i="24"/>
  <c r="C9" i="24"/>
  <c r="N9" i="24"/>
  <c r="E10" i="24"/>
  <c r="L10" i="24"/>
  <c r="Q10" i="24"/>
  <c r="Y10" i="24"/>
  <c r="G11" i="24"/>
  <c r="M11" i="24"/>
  <c r="S11" i="24"/>
  <c r="C12" i="24"/>
  <c r="I12" i="24"/>
  <c r="N12" i="24"/>
  <c r="T12" i="24"/>
  <c r="D13" i="24"/>
  <c r="J13" i="24"/>
  <c r="P13" i="24"/>
  <c r="V13" i="24"/>
  <c r="F14" i="24"/>
  <c r="K14" i="24"/>
  <c r="R14" i="24"/>
  <c r="Y14" i="24"/>
  <c r="I15" i="24"/>
  <c r="T15" i="24"/>
  <c r="C16" i="24"/>
  <c r="K16" i="24"/>
  <c r="Q16" i="24"/>
  <c r="U16" i="24"/>
  <c r="D17" i="24"/>
  <c r="K17" i="24"/>
  <c r="R17" i="24"/>
  <c r="X17" i="24"/>
  <c r="F18" i="24"/>
  <c r="M18" i="24"/>
  <c r="S18" i="24"/>
  <c r="Y18" i="24"/>
  <c r="G19" i="24"/>
  <c r="N19" i="24"/>
  <c r="S19" i="24"/>
  <c r="X19" i="24"/>
  <c r="H20" i="24"/>
  <c r="O20" i="24"/>
  <c r="C21" i="24"/>
  <c r="J21" i="24"/>
  <c r="O21" i="24"/>
  <c r="L22" i="24"/>
  <c r="Q22" i="24"/>
  <c r="W22" i="24"/>
  <c r="D23" i="24"/>
  <c r="I23" i="24"/>
  <c r="N23" i="24"/>
  <c r="T23" i="24"/>
  <c r="Y23" i="24"/>
  <c r="F24" i="24"/>
  <c r="K24" i="24"/>
  <c r="Q24" i="24"/>
  <c r="V24" i="24"/>
  <c r="C25" i="24"/>
  <c r="H25" i="24"/>
  <c r="S25" i="24"/>
  <c r="D26" i="24"/>
  <c r="I26" i="24"/>
  <c r="O26" i="24"/>
  <c r="X26" i="24"/>
  <c r="F27" i="24"/>
  <c r="L27" i="24"/>
  <c r="Q27" i="24"/>
  <c r="V27" i="24"/>
  <c r="F36" i="24"/>
  <c r="F53" i="24"/>
  <c r="F49" i="24"/>
  <c r="F45" i="24"/>
  <c r="F41" i="24"/>
  <c r="F37" i="24"/>
  <c r="S27" i="24"/>
  <c r="O27" i="24"/>
  <c r="K27" i="24"/>
  <c r="G27" i="24"/>
  <c r="C27" i="24"/>
  <c r="R26" i="24"/>
  <c r="N26" i="24"/>
  <c r="J26" i="24"/>
  <c r="F26" i="24"/>
  <c r="Q25" i="24"/>
  <c r="M25" i="24"/>
  <c r="I25" i="24"/>
  <c r="E25" i="24"/>
  <c r="T24" i="24"/>
  <c r="P24" i="24"/>
  <c r="L24" i="24"/>
  <c r="H24" i="24"/>
  <c r="D24" i="24"/>
  <c r="S23" i="24"/>
  <c r="O23" i="24"/>
  <c r="K23" i="24"/>
  <c r="G23" i="24"/>
  <c r="C23" i="24"/>
  <c r="R22" i="24"/>
  <c r="N22" i="24"/>
  <c r="J22" i="24"/>
  <c r="F22" i="24"/>
  <c r="Z21" i="24"/>
  <c r="V21" i="24"/>
  <c r="M21" i="24"/>
  <c r="I21" i="24"/>
  <c r="D21" i="24"/>
  <c r="W20" i="24"/>
  <c r="L20" i="24"/>
  <c r="G48" i="3" s="1"/>
  <c r="G20" i="24"/>
  <c r="Z19" i="24"/>
  <c r="J19" i="24"/>
  <c r="E19" i="24"/>
  <c r="W18" i="24"/>
  <c r="N18" i="24"/>
  <c r="I18" i="24"/>
  <c r="D18" i="24"/>
  <c r="V17" i="24"/>
  <c r="L17" i="24"/>
  <c r="G45" i="3" s="1"/>
  <c r="G17" i="24"/>
  <c r="Y16" i="24"/>
  <c r="J16" i="24"/>
  <c r="D16" i="24"/>
  <c r="W15" i="24"/>
  <c r="R15" i="24"/>
  <c r="G15" i="24"/>
  <c r="Z14" i="24"/>
  <c r="U14" i="24"/>
  <c r="O14" i="24"/>
  <c r="E14" i="24"/>
  <c r="X13" i="24"/>
  <c r="R13" i="24"/>
  <c r="H13" i="24"/>
  <c r="C13" i="24"/>
  <c r="U12" i="24"/>
  <c r="P12" i="24"/>
  <c r="G12" i="24"/>
  <c r="Z11" i="24"/>
  <c r="T11" i="24"/>
  <c r="O11" i="24"/>
  <c r="E11" i="24"/>
  <c r="W10" i="24"/>
  <c r="R10" i="24"/>
  <c r="H10" i="24"/>
  <c r="Z9" i="24"/>
  <c r="U9" i="24"/>
  <c r="P9" i="24"/>
  <c r="J9" i="24"/>
  <c r="X8" i="24"/>
  <c r="S8" i="24"/>
  <c r="M8" i="24"/>
  <c r="V7" i="24"/>
  <c r="P7" i="24"/>
  <c r="K7" i="24"/>
  <c r="Y6" i="24"/>
  <c r="S6" i="24"/>
  <c r="N6" i="24"/>
  <c r="I6" i="24"/>
  <c r="X5" i="24"/>
  <c r="R5" i="24"/>
  <c r="M5" i="24"/>
  <c r="U4" i="24"/>
  <c r="P4" i="24"/>
  <c r="J4" i="24"/>
  <c r="N4" i="24"/>
  <c r="R4" i="24"/>
  <c r="V4" i="24"/>
  <c r="Z4" i="24"/>
  <c r="K5" i="24"/>
  <c r="O5" i="24"/>
  <c r="S5" i="24"/>
  <c r="W5" i="24"/>
  <c r="L6" i="24"/>
  <c r="P6" i="24"/>
  <c r="T6" i="24"/>
  <c r="X6" i="24"/>
  <c r="I7" i="24"/>
  <c r="M7" i="24"/>
  <c r="Q7" i="24"/>
  <c r="U7" i="24"/>
  <c r="Y7" i="24"/>
  <c r="J8" i="24"/>
  <c r="N8" i="24"/>
  <c r="R8" i="24"/>
  <c r="V8" i="24"/>
  <c r="Z8" i="24"/>
  <c r="K9" i="24"/>
  <c r="O9" i="24"/>
  <c r="S9" i="24"/>
  <c r="W9" i="24"/>
  <c r="C10" i="24"/>
  <c r="G10" i="24"/>
  <c r="P10" i="24"/>
  <c r="G38" i="3" s="1"/>
  <c r="T10" i="24"/>
  <c r="X10" i="24"/>
  <c r="D11" i="24"/>
  <c r="H11" i="24"/>
  <c r="Q11" i="24"/>
  <c r="U11" i="24"/>
  <c r="Y11" i="24"/>
  <c r="E12" i="24"/>
  <c r="R12" i="24"/>
  <c r="V12" i="24"/>
  <c r="Z12" i="24"/>
  <c r="F13" i="24"/>
  <c r="O13" i="24"/>
  <c r="G41" i="3" s="1"/>
  <c r="S13" i="24"/>
  <c r="W13" i="24"/>
  <c r="C14" i="24"/>
  <c r="G14" i="24"/>
  <c r="P14" i="24"/>
  <c r="T14" i="24"/>
  <c r="X14" i="24"/>
  <c r="D15" i="24"/>
  <c r="H15" i="24"/>
  <c r="Q15" i="24"/>
  <c r="U15" i="24"/>
  <c r="Y15" i="24"/>
  <c r="E16" i="24"/>
  <c r="I16" i="24"/>
  <c r="M16" i="24"/>
  <c r="V16" i="24"/>
  <c r="Z16" i="24"/>
  <c r="F17" i="24"/>
  <c r="J17" i="24"/>
  <c r="N17" i="24"/>
  <c r="W17" i="24"/>
  <c r="C18" i="24"/>
  <c r="G18" i="24"/>
  <c r="K18" i="24"/>
  <c r="X18" i="24"/>
  <c r="D19" i="24"/>
  <c r="H19" i="24"/>
  <c r="L19" i="24"/>
  <c r="G47" i="3" s="1"/>
  <c r="U19" i="24"/>
  <c r="Y19" i="24"/>
  <c r="E20" i="24"/>
  <c r="I20" i="24"/>
  <c r="M20" i="24"/>
  <c r="V20" i="24"/>
  <c r="Z20" i="24"/>
  <c r="F21" i="24"/>
  <c r="F4" i="23"/>
  <c r="L4" i="23"/>
  <c r="C5" i="23"/>
  <c r="N5" i="23"/>
  <c r="D6" i="23"/>
  <c r="E7" i="23"/>
  <c r="O7" i="23"/>
  <c r="C8" i="23"/>
  <c r="O8" i="23"/>
  <c r="Y8" i="23"/>
  <c r="Z9" i="23"/>
  <c r="M10" i="23"/>
  <c r="Y10" i="23"/>
  <c r="K11" i="23"/>
  <c r="Z11" i="23"/>
  <c r="M12" i="23"/>
  <c r="W12" i="23"/>
  <c r="K13" i="23"/>
  <c r="Q14" i="23"/>
  <c r="Z14" i="23"/>
  <c r="J15" i="23"/>
  <c r="P15" i="23"/>
  <c r="F16" i="23"/>
  <c r="L16" i="23"/>
  <c r="U16" i="23"/>
  <c r="E17" i="23"/>
  <c r="L17" i="23"/>
  <c r="R17" i="23"/>
  <c r="Z17" i="23"/>
  <c r="J18" i="23"/>
  <c r="N18" i="23"/>
  <c r="W18" i="23"/>
  <c r="G19" i="23"/>
  <c r="D20" i="23"/>
  <c r="L20" i="23"/>
  <c r="U20" i="23"/>
  <c r="D21" i="23"/>
  <c r="J21" i="23"/>
  <c r="P21" i="23"/>
  <c r="U21" i="23"/>
  <c r="F22" i="23"/>
  <c r="N22" i="23"/>
  <c r="R22" i="23"/>
  <c r="C23" i="23"/>
  <c r="G23" i="23"/>
  <c r="K23" i="23"/>
  <c r="O23" i="23"/>
  <c r="X23" i="23"/>
  <c r="H24" i="23"/>
  <c r="L24" i="23"/>
  <c r="P24" i="23"/>
  <c r="T24" i="23"/>
  <c r="C52" i="3" s="1"/>
  <c r="Z105" i="4" s="1"/>
  <c r="AA105" i="4" s="1"/>
  <c r="AB105" i="4" s="1"/>
  <c r="M102" i="16" s="1"/>
  <c r="Y24" i="23"/>
  <c r="E25" i="23"/>
  <c r="I25" i="23"/>
  <c r="M25" i="23"/>
  <c r="Q25" i="23"/>
  <c r="U25" i="23"/>
  <c r="J26" i="23"/>
  <c r="N26" i="23"/>
  <c r="R26" i="23"/>
  <c r="C27" i="23"/>
  <c r="G27" i="23"/>
  <c r="K27" i="23"/>
  <c r="O27" i="23"/>
  <c r="S27" i="23"/>
  <c r="W27" i="23"/>
  <c r="F41" i="23"/>
  <c r="F49" i="23"/>
  <c r="F53" i="23"/>
  <c r="G4" i="23"/>
  <c r="P4" i="23"/>
  <c r="H5" i="23"/>
  <c r="R5" i="23"/>
  <c r="F6" i="23"/>
  <c r="U6" i="23"/>
  <c r="G7" i="23"/>
  <c r="S8" i="23"/>
  <c r="Q9" i="23"/>
  <c r="D10" i="23"/>
  <c r="N10" i="23"/>
  <c r="C11" i="23"/>
  <c r="O11" i="23"/>
  <c r="P12" i="23"/>
  <c r="C13" i="23"/>
  <c r="Y13" i="23"/>
  <c r="K14" i="23"/>
  <c r="C15" i="23"/>
  <c r="K15" i="23"/>
  <c r="S15" i="23"/>
  <c r="G16" i="23"/>
  <c r="P16" i="23"/>
  <c r="X16" i="23"/>
  <c r="M17" i="23"/>
  <c r="U17" i="23"/>
  <c r="R18" i="23"/>
  <c r="Z18" i="23"/>
  <c r="J19" i="23"/>
  <c r="O19" i="23"/>
  <c r="W19" i="23"/>
  <c r="G20" i="23"/>
  <c r="O20" i="23"/>
  <c r="X20" i="23"/>
  <c r="E21" i="23"/>
  <c r="Q21" i="23"/>
  <c r="V21" i="23"/>
  <c r="C22" i="23"/>
  <c r="K22" i="23"/>
  <c r="O22" i="23"/>
  <c r="S22" i="23"/>
  <c r="X22" i="23"/>
  <c r="D23" i="23"/>
  <c r="L23" i="23"/>
  <c r="T23" i="23"/>
  <c r="E24" i="23"/>
  <c r="I24" i="23"/>
  <c r="Q24" i="23"/>
  <c r="Z24" i="23"/>
  <c r="F25" i="23"/>
  <c r="J25" i="23"/>
  <c r="V25" i="23"/>
  <c r="C26" i="23"/>
  <c r="G26" i="23"/>
  <c r="K26" i="23"/>
  <c r="O26" i="23"/>
  <c r="W26" i="23"/>
  <c r="D27" i="23"/>
  <c r="H27" i="23"/>
  <c r="P27" i="23"/>
  <c r="F34" i="23"/>
  <c r="F38" i="23"/>
  <c r="F42" i="23"/>
  <c r="F46" i="23"/>
  <c r="F50" i="23"/>
  <c r="F54" i="23"/>
  <c r="F51" i="23"/>
  <c r="F44" i="23"/>
  <c r="F32" i="23"/>
  <c r="U27" i="23"/>
  <c r="I27" i="23"/>
  <c r="X26" i="23"/>
  <c r="L26" i="23"/>
  <c r="E26" i="23"/>
  <c r="W25" i="23"/>
  <c r="P25" i="23"/>
  <c r="K25" i="23"/>
  <c r="C25" i="23"/>
  <c r="S24" i="23"/>
  <c r="F24" i="23"/>
  <c r="R23" i="23"/>
  <c r="M23" i="23"/>
  <c r="P22" i="23"/>
  <c r="I22" i="23"/>
  <c r="S21" i="23"/>
  <c r="S19" i="23"/>
  <c r="K19" i="23"/>
  <c r="S18" i="23"/>
  <c r="T16" i="23"/>
  <c r="W15" i="23"/>
  <c r="G15" i="23"/>
  <c r="F14" i="23"/>
  <c r="Q13" i="23"/>
  <c r="U12" i="23"/>
  <c r="F11" i="23"/>
  <c r="H10" i="23"/>
  <c r="J9" i="23"/>
  <c r="K7" i="23"/>
  <c r="N6" i="23"/>
  <c r="T5" i="23"/>
  <c r="C33" i="3" s="1"/>
  <c r="U4" i="23"/>
  <c r="F48" i="23"/>
  <c r="F36" i="23"/>
  <c r="Y27" i="23"/>
  <c r="M27" i="23"/>
  <c r="F27" i="23"/>
  <c r="Q26" i="23"/>
  <c r="I26" i="23"/>
  <c r="D26" i="23"/>
  <c r="O25" i="23"/>
  <c r="H25" i="23"/>
  <c r="X24" i="23"/>
  <c r="R24" i="23"/>
  <c r="K24" i="23"/>
  <c r="W23" i="23"/>
  <c r="Q23" i="23"/>
  <c r="J23" i="23"/>
  <c r="E23" i="23"/>
  <c r="V22" i="23"/>
  <c r="H22" i="23"/>
  <c r="I21" i="23"/>
  <c r="T20" i="23"/>
  <c r="C48" i="3" s="1"/>
  <c r="C20" i="23"/>
  <c r="Q19" i="23"/>
  <c r="F19" i="23"/>
  <c r="M18" i="23"/>
  <c r="F18" i="23"/>
  <c r="Q17" i="23"/>
  <c r="D16" i="23"/>
  <c r="F15" i="23"/>
  <c r="O14" i="23"/>
  <c r="E14" i="23"/>
  <c r="T11" i="23"/>
  <c r="C39" i="3" s="1"/>
  <c r="W10" i="23"/>
  <c r="G9" i="23"/>
  <c r="R7" i="23"/>
  <c r="Z6" i="23"/>
  <c r="J6" i="23"/>
  <c r="I5" i="23"/>
  <c r="J4" i="23"/>
  <c r="T13" i="23"/>
  <c r="M13" i="23"/>
  <c r="D13" i="23"/>
  <c r="H12" i="23"/>
  <c r="V11" i="23"/>
  <c r="L11" i="23"/>
  <c r="E11" i="23"/>
  <c r="S10" i="23"/>
  <c r="L9" i="23"/>
  <c r="E9" i="23"/>
  <c r="T8" i="23"/>
  <c r="I8" i="23"/>
  <c r="W7" i="23"/>
  <c r="S6" i="23"/>
  <c r="I6" i="23"/>
  <c r="X5" i="23"/>
  <c r="M5" i="23"/>
  <c r="E5" i="23"/>
  <c r="H4" i="23"/>
  <c r="M4" i="23"/>
  <c r="S4" i="23"/>
  <c r="X4" i="23"/>
  <c r="F5" i="23"/>
  <c r="P5" i="23"/>
  <c r="U5" i="23"/>
  <c r="Z5" i="23"/>
  <c r="G6" i="23"/>
  <c r="K6" i="23"/>
  <c r="Q6" i="23"/>
  <c r="V6" i="23"/>
  <c r="C7" i="23"/>
  <c r="H7" i="23"/>
  <c r="N7" i="23"/>
  <c r="S7" i="23"/>
  <c r="X7" i="23"/>
  <c r="E8" i="23"/>
  <c r="K8" i="23"/>
  <c r="P8" i="23"/>
  <c r="C9" i="23"/>
  <c r="M9" i="23"/>
  <c r="R9" i="23"/>
  <c r="X9" i="23"/>
  <c r="E10" i="23"/>
  <c r="K10" i="23"/>
  <c r="O10" i="23"/>
  <c r="U10" i="23"/>
  <c r="Z10" i="23"/>
  <c r="G11" i="23"/>
  <c r="M11" i="23"/>
  <c r="R11" i="23"/>
  <c r="W11" i="23"/>
  <c r="D12" i="23"/>
  <c r="I12" i="23"/>
  <c r="N12" i="23"/>
  <c r="S12" i="23"/>
  <c r="X12" i="23"/>
  <c r="E13" i="23"/>
  <c r="J13" i="23"/>
  <c r="P13" i="23"/>
  <c r="U13" i="23"/>
  <c r="Z13" i="23"/>
  <c r="H14" i="23"/>
  <c r="L14" i="23"/>
  <c r="R14" i="23"/>
  <c r="D15" i="23"/>
  <c r="H15" i="23"/>
  <c r="L15" i="23"/>
  <c r="Q15" i="23"/>
  <c r="U15" i="23"/>
  <c r="Y15" i="23"/>
  <c r="I16" i="23"/>
  <c r="M16" i="23"/>
  <c r="R16" i="23"/>
  <c r="V16" i="23"/>
  <c r="Z16" i="23"/>
  <c r="J17" i="23"/>
  <c r="N17" i="23"/>
  <c r="S17" i="23"/>
  <c r="W17" i="23"/>
  <c r="C18" i="23"/>
  <c r="G18" i="23"/>
  <c r="O18" i="23"/>
  <c r="T18" i="23"/>
  <c r="X18" i="23"/>
  <c r="D19" i="23"/>
  <c r="H19" i="23"/>
  <c r="P19" i="23"/>
  <c r="U19" i="23"/>
  <c r="Y19" i="23"/>
  <c r="E20" i="23"/>
  <c r="I20" i="23"/>
  <c r="M20" i="23"/>
  <c r="Q20" i="23"/>
  <c r="V20" i="23"/>
  <c r="F21" i="23"/>
  <c r="E4" i="23"/>
  <c r="O4" i="23"/>
  <c r="T4" i="23"/>
  <c r="C32" i="3" s="1"/>
  <c r="Y4" i="23"/>
  <c r="G5" i="23"/>
  <c r="L5" i="23"/>
  <c r="Q5" i="23"/>
  <c r="V5" i="23"/>
  <c r="C6" i="23"/>
  <c r="H6" i="23"/>
  <c r="M6" i="23"/>
  <c r="R6" i="23"/>
  <c r="W6" i="23"/>
  <c r="D7" i="23"/>
  <c r="J7" i="23"/>
  <c r="T7" i="23"/>
  <c r="C35" i="3" s="1"/>
  <c r="Z7" i="23"/>
  <c r="F8" i="23"/>
  <c r="L8" i="23"/>
  <c r="Q8" i="23"/>
  <c r="W8" i="23"/>
  <c r="D9" i="23"/>
  <c r="I9" i="23"/>
  <c r="N9" i="23"/>
  <c r="T9" i="23"/>
  <c r="C37" i="3" s="1"/>
  <c r="Y9" i="23"/>
  <c r="F10" i="23"/>
  <c r="L10" i="23"/>
  <c r="Q10" i="23"/>
  <c r="V10" i="23"/>
  <c r="N11" i="23"/>
  <c r="S11" i="23"/>
  <c r="X11" i="23"/>
  <c r="F12" i="23"/>
  <c r="J12" i="23"/>
  <c r="O12" i="23"/>
  <c r="T12" i="23"/>
  <c r="C40" i="3" s="1"/>
  <c r="Y12" i="23"/>
  <c r="G13" i="23"/>
  <c r="V13" i="23"/>
  <c r="D14" i="23"/>
  <c r="I14" i="23"/>
  <c r="S14" i="23"/>
  <c r="Y14" i="23"/>
  <c r="E15" i="23"/>
  <c r="I15" i="23"/>
  <c r="R15" i="23"/>
  <c r="V15" i="23"/>
  <c r="Z15" i="23"/>
  <c r="J16" i="23"/>
  <c r="N16" i="23"/>
  <c r="S16" i="23"/>
  <c r="W16" i="23"/>
  <c r="C17" i="23"/>
  <c r="G17" i="23"/>
  <c r="K17" i="23"/>
  <c r="T17" i="23"/>
  <c r="X17" i="23"/>
  <c r="D18" i="23"/>
  <c r="H18" i="23"/>
  <c r="P18" i="23"/>
  <c r="U18" i="23"/>
  <c r="Y18" i="23"/>
  <c r="E19" i="23"/>
  <c r="I19" i="23"/>
  <c r="M19" i="23"/>
  <c r="V19" i="23"/>
  <c r="Z19" i="23"/>
  <c r="F20" i="23"/>
  <c r="J20" i="23"/>
  <c r="N20" i="23"/>
  <c r="R20" i="23"/>
  <c r="W20" i="23"/>
  <c r="C21" i="23"/>
  <c r="C49" i="3" s="1"/>
  <c r="G21" i="23"/>
  <c r="K21" i="23"/>
  <c r="O21" i="23"/>
  <c r="X21" i="23"/>
  <c r="X14" i="23"/>
  <c r="T14" i="23"/>
  <c r="P14" i="23"/>
  <c r="G14" i="23"/>
  <c r="C14" i="23"/>
  <c r="W13" i="23"/>
  <c r="S13" i="23"/>
  <c r="O13" i="23"/>
  <c r="F13" i="23"/>
  <c r="Z12" i="23"/>
  <c r="V12" i="23"/>
  <c r="R12" i="23"/>
  <c r="E12" i="23"/>
  <c r="Y11" i="23"/>
  <c r="U11" i="23"/>
  <c r="Q11" i="23"/>
  <c r="H11" i="23"/>
  <c r="D11" i="23"/>
  <c r="X10" i="23"/>
  <c r="T10" i="23"/>
  <c r="P10" i="23"/>
  <c r="G10" i="23"/>
  <c r="C10" i="23"/>
  <c r="W9" i="23"/>
  <c r="S9" i="23"/>
  <c r="O9" i="23"/>
  <c r="K9" i="23"/>
  <c r="Z8" i="23"/>
  <c r="V8" i="23"/>
  <c r="R8" i="23"/>
  <c r="N8" i="23"/>
  <c r="J8" i="23"/>
  <c r="Y7" i="23"/>
  <c r="U7" i="23"/>
  <c r="Q7" i="23"/>
  <c r="M7" i="23"/>
  <c r="I7" i="23"/>
  <c r="X6" i="23"/>
  <c r="T6" i="23"/>
  <c r="P6" i="23"/>
  <c r="L6" i="23"/>
  <c r="W5" i="23"/>
  <c r="S5" i="23"/>
  <c r="O5" i="23"/>
  <c r="K5" i="23"/>
  <c r="Z4" i="23"/>
  <c r="V4" i="23"/>
  <c r="R4" i="23"/>
  <c r="N4" i="23"/>
  <c r="C36" i="3"/>
  <c r="C34" i="3"/>
  <c r="H4" i="12"/>
  <c r="F54" i="12"/>
  <c r="F38" i="12"/>
  <c r="P27" i="12"/>
  <c r="T26" i="12"/>
  <c r="C23" i="12"/>
  <c r="E22" i="12"/>
  <c r="E21" i="12"/>
  <c r="C20" i="12"/>
  <c r="M17" i="12"/>
  <c r="L16" i="12"/>
  <c r="H14" i="12"/>
  <c r="E13" i="12"/>
  <c r="D12" i="12"/>
  <c r="S10" i="12"/>
  <c r="Q9" i="12"/>
  <c r="O8" i="12"/>
  <c r="F50" i="12"/>
  <c r="K27" i="12"/>
  <c r="N26" i="12"/>
  <c r="Q25" i="12"/>
  <c r="P24" i="12"/>
  <c r="S23" i="12"/>
  <c r="V21" i="12"/>
  <c r="U20" i="12"/>
  <c r="H18" i="12"/>
  <c r="E17" i="12"/>
  <c r="F16" i="12"/>
  <c r="C15" i="12"/>
  <c r="Y13" i="12"/>
  <c r="W12" i="12"/>
  <c r="V11" i="12"/>
  <c r="I9" i="12"/>
  <c r="Z6" i="12"/>
  <c r="Y5" i="12"/>
  <c r="J4" i="12"/>
  <c r="N4" i="12"/>
  <c r="R4" i="12"/>
  <c r="V4" i="12"/>
  <c r="Z4" i="12"/>
  <c r="K5" i="12"/>
  <c r="O5" i="12"/>
  <c r="S5" i="12"/>
  <c r="W5" i="12"/>
  <c r="L6" i="12"/>
  <c r="P6" i="12"/>
  <c r="T6" i="12"/>
  <c r="X6" i="12"/>
  <c r="I7" i="12"/>
  <c r="M7" i="12"/>
  <c r="Q7" i="12"/>
  <c r="U7" i="12"/>
  <c r="Y7" i="12"/>
  <c r="J8" i="12"/>
  <c r="N8" i="12"/>
  <c r="R8" i="12"/>
  <c r="V8" i="12"/>
  <c r="Z8" i="12"/>
  <c r="K9" i="12"/>
  <c r="O9" i="12"/>
  <c r="S9" i="12"/>
  <c r="W9" i="12"/>
  <c r="C10" i="12"/>
  <c r="G10" i="12"/>
  <c r="P10" i="12"/>
  <c r="T10" i="12"/>
  <c r="X10" i="12"/>
  <c r="O10" i="3" s="1"/>
  <c r="D11" i="12"/>
  <c r="H11" i="12"/>
  <c r="Q11" i="12"/>
  <c r="U11" i="12"/>
  <c r="Y11" i="12"/>
  <c r="E12" i="12"/>
  <c r="R12" i="12"/>
  <c r="V12" i="12"/>
  <c r="Z12" i="12"/>
  <c r="F13" i="12"/>
  <c r="O13" i="12"/>
  <c r="S13" i="12"/>
  <c r="W13" i="12"/>
  <c r="C14" i="12"/>
  <c r="G14" i="12"/>
  <c r="P14" i="12"/>
  <c r="T14" i="12"/>
  <c r="X14" i="12"/>
  <c r="D15" i="12"/>
  <c r="H15" i="12"/>
  <c r="Q15" i="12"/>
  <c r="U15" i="12"/>
  <c r="Y15" i="12"/>
  <c r="E16" i="12"/>
  <c r="I16" i="12"/>
  <c r="M16" i="12"/>
  <c r="V16" i="12"/>
  <c r="Z16" i="12"/>
  <c r="F17" i="12"/>
  <c r="J17" i="12"/>
  <c r="N17" i="12"/>
  <c r="W17" i="12"/>
  <c r="C18" i="12"/>
  <c r="G18" i="12"/>
  <c r="K18" i="12"/>
  <c r="X18" i="12"/>
  <c r="D19" i="12"/>
  <c r="H19" i="12"/>
  <c r="L19" i="12"/>
  <c r="U19" i="12"/>
  <c r="Y19" i="12"/>
  <c r="E20" i="12"/>
  <c r="I20" i="12"/>
  <c r="M20" i="12"/>
  <c r="V20" i="12"/>
  <c r="Z20" i="12"/>
  <c r="F21" i="12"/>
  <c r="J21" i="12"/>
  <c r="N21" i="12"/>
  <c r="W21" i="12"/>
  <c r="C22" i="12"/>
  <c r="G22" i="12"/>
  <c r="K4" i="12"/>
  <c r="P4" i="12"/>
  <c r="U4" i="12"/>
  <c r="M5" i="12"/>
  <c r="R5" i="12"/>
  <c r="X5" i="12"/>
  <c r="I6" i="12"/>
  <c r="N6" i="12"/>
  <c r="S6" i="12"/>
  <c r="Y6" i="12"/>
  <c r="K7" i="12"/>
  <c r="P7" i="12"/>
  <c r="V7" i="12"/>
  <c r="M8" i="12"/>
  <c r="S8" i="12"/>
  <c r="X8" i="12"/>
  <c r="J9" i="12"/>
  <c r="P9" i="12"/>
  <c r="U9" i="12"/>
  <c r="Z9" i="12"/>
  <c r="H10" i="12"/>
  <c r="R10" i="12"/>
  <c r="W10" i="12"/>
  <c r="E11" i="12"/>
  <c r="O11" i="12"/>
  <c r="T11" i="12"/>
  <c r="Z11" i="12"/>
  <c r="G12" i="12"/>
  <c r="P12" i="12"/>
  <c r="U12" i="12"/>
  <c r="C13" i="12"/>
  <c r="H13" i="12"/>
  <c r="R13" i="12"/>
  <c r="X13" i="12"/>
  <c r="E14" i="12"/>
  <c r="O14" i="12"/>
  <c r="U14" i="12"/>
  <c r="Z14" i="12"/>
  <c r="G15" i="12"/>
  <c r="R15" i="12"/>
  <c r="W15" i="12"/>
  <c r="D16" i="12"/>
  <c r="J16" i="12"/>
  <c r="Y16" i="12"/>
  <c r="G17" i="12"/>
  <c r="L17" i="12"/>
  <c r="V17" i="12"/>
  <c r="D18" i="12"/>
  <c r="I18" i="12"/>
  <c r="N18" i="12"/>
  <c r="W18" i="12"/>
  <c r="E19" i="12"/>
  <c r="J19" i="12"/>
  <c r="Z19" i="12"/>
  <c r="G20" i="12"/>
  <c r="L20" i="12"/>
  <c r="W20" i="12"/>
  <c r="D21" i="12"/>
  <c r="I21" i="12"/>
  <c r="Y21" i="12"/>
  <c r="F22" i="12"/>
  <c r="K22" i="12"/>
  <c r="O22" i="12"/>
  <c r="S22" i="12"/>
  <c r="D23" i="12"/>
  <c r="H23" i="12"/>
  <c r="L23" i="12"/>
  <c r="P23" i="12"/>
  <c r="T23" i="12"/>
  <c r="E24" i="12"/>
  <c r="I24" i="12"/>
  <c r="M24" i="12"/>
  <c r="Q24" i="12"/>
  <c r="F25" i="12"/>
  <c r="J25" i="12"/>
  <c r="N25" i="12"/>
  <c r="R25" i="12"/>
  <c r="C26" i="12"/>
  <c r="G26" i="12"/>
  <c r="K26" i="12"/>
  <c r="O26" i="12"/>
  <c r="S26" i="12"/>
  <c r="D27" i="12"/>
  <c r="H27" i="12"/>
  <c r="L27" i="12"/>
  <c r="L4" i="12"/>
  <c r="S4" i="12"/>
  <c r="Y4" i="12"/>
  <c r="L5" i="12"/>
  <c r="T5" i="12"/>
  <c r="Z5" i="12"/>
  <c r="M6" i="12"/>
  <c r="U6" i="12"/>
  <c r="O7" i="12"/>
  <c r="W7" i="12"/>
  <c r="I8" i="12"/>
  <c r="P8" i="12"/>
  <c r="W8" i="12"/>
  <c r="L9" i="12"/>
  <c r="R9" i="12"/>
  <c r="Y9" i="12"/>
  <c r="U10" i="12"/>
  <c r="C11" i="12"/>
  <c r="P11" i="12"/>
  <c r="W11" i="12"/>
  <c r="F12" i="12"/>
  <c r="Q12" i="12"/>
  <c r="X12" i="12"/>
  <c r="O12" i="3" s="1"/>
  <c r="G13" i="12"/>
  <c r="T13" i="12"/>
  <c r="Z13" i="12"/>
  <c r="V14" i="12"/>
  <c r="E15" i="12"/>
  <c r="P15" i="12"/>
  <c r="X15" i="12"/>
  <c r="G16" i="12"/>
  <c r="N16" i="12"/>
  <c r="X16" i="12"/>
  <c r="H17" i="12"/>
  <c r="Z17" i="12"/>
  <c r="J18" i="12"/>
  <c r="U18" i="12"/>
  <c r="C19" i="12"/>
  <c r="K19" i="12"/>
  <c r="V19" i="12"/>
  <c r="D20" i="12"/>
  <c r="K20" i="12"/>
  <c r="X20" i="12"/>
  <c r="O20" i="3" s="1"/>
  <c r="G21" i="12"/>
  <c r="M21" i="12"/>
  <c r="X21" i="12"/>
  <c r="H22" i="12"/>
  <c r="M22" i="12"/>
  <c r="R22" i="12"/>
  <c r="E23" i="12"/>
  <c r="J23" i="12"/>
  <c r="O23" i="12"/>
  <c r="G24" i="12"/>
  <c r="L24" i="12"/>
  <c r="R24" i="12"/>
  <c r="O24" i="3" s="1"/>
  <c r="C25" i="12"/>
  <c r="H25" i="12"/>
  <c r="M25" i="12"/>
  <c r="S25" i="12"/>
  <c r="E26" i="12"/>
  <c r="J26" i="12"/>
  <c r="P26" i="12"/>
  <c r="G27" i="12"/>
  <c r="M27" i="12"/>
  <c r="Q27" i="12"/>
  <c r="F39" i="12"/>
  <c r="F43" i="12"/>
  <c r="F47" i="12"/>
  <c r="F51" i="12"/>
  <c r="M4" i="12"/>
  <c r="T4" i="12"/>
  <c r="N5" i="12"/>
  <c r="U5" i="12"/>
  <c r="O6" i="12"/>
  <c r="V6" i="12"/>
  <c r="J7" i="12"/>
  <c r="R7" i="12"/>
  <c r="X7" i="12"/>
  <c r="K8" i="12"/>
  <c r="Q8" i="12"/>
  <c r="Y8" i="12"/>
  <c r="M9" i="12"/>
  <c r="T9" i="12"/>
  <c r="D10" i="12"/>
  <c r="O10" i="12"/>
  <c r="V10" i="12"/>
  <c r="F11" i="12"/>
  <c r="R11" i="12"/>
  <c r="X11" i="12"/>
  <c r="H12" i="12"/>
  <c r="S12" i="12"/>
  <c r="Y12" i="12"/>
  <c r="U13" i="12"/>
  <c r="D14" i="12"/>
  <c r="Q14" i="12"/>
  <c r="W14" i="12"/>
  <c r="F15" i="12"/>
  <c r="S15" i="12"/>
  <c r="Z15" i="12"/>
  <c r="H16" i="12"/>
  <c r="C17" i="12"/>
  <c r="I17" i="12"/>
  <c r="U17" i="12"/>
  <c r="E18" i="12"/>
  <c r="L18" i="12"/>
  <c r="V18" i="12"/>
  <c r="F19" i="12"/>
  <c r="M19" i="12"/>
  <c r="W19" i="12"/>
  <c r="F20" i="12"/>
  <c r="N20" i="12"/>
  <c r="Y20" i="12"/>
  <c r="H21" i="12"/>
  <c r="Z21" i="12"/>
  <c r="I22" i="12"/>
  <c r="N22" i="12"/>
  <c r="T22" i="12"/>
  <c r="F23" i="12"/>
  <c r="K23" i="12"/>
  <c r="Q23" i="12"/>
  <c r="C24" i="12"/>
  <c r="H24" i="12"/>
  <c r="N24" i="12"/>
  <c r="S24" i="12"/>
  <c r="D25" i="12"/>
  <c r="I25" i="12"/>
  <c r="O25" i="12"/>
  <c r="T25" i="12"/>
  <c r="F26" i="12"/>
  <c r="L26" i="12"/>
  <c r="Q26" i="12"/>
  <c r="C27" i="12"/>
  <c r="I27" i="12"/>
  <c r="N27" i="12"/>
  <c r="R27" i="12"/>
  <c r="F40" i="12"/>
  <c r="F44" i="12"/>
  <c r="F48" i="12"/>
  <c r="F52" i="12"/>
  <c r="O4" i="12"/>
  <c r="W4" i="12"/>
  <c r="I5" i="12"/>
  <c r="P5" i="12"/>
  <c r="V5" i="12"/>
  <c r="J6" i="12"/>
  <c r="Q6" i="12"/>
  <c r="W6" i="12"/>
  <c r="L7" i="12"/>
  <c r="S7" i="12"/>
  <c r="Z7" i="12"/>
  <c r="L8" i="12"/>
  <c r="T8" i="12"/>
  <c r="N9" i="12"/>
  <c r="V9" i="12"/>
  <c r="E10" i="12"/>
  <c r="Q10" i="12"/>
  <c r="Y10" i="12"/>
  <c r="G11" i="12"/>
  <c r="S11" i="12"/>
  <c r="C12" i="12"/>
  <c r="T12" i="12"/>
  <c r="D13" i="12"/>
  <c r="P13" i="12"/>
  <c r="V13" i="12"/>
  <c r="F14" i="12"/>
  <c r="R14" i="12"/>
  <c r="O14" i="3" s="1"/>
  <c r="Y14" i="12"/>
  <c r="T15" i="12"/>
  <c r="C16" i="12"/>
  <c r="K16" i="12"/>
  <c r="U16" i="12"/>
  <c r="D17" i="12"/>
  <c r="K17" i="12"/>
  <c r="X17" i="12"/>
  <c r="F18" i="12"/>
  <c r="M18" i="12"/>
  <c r="Y18" i="12"/>
  <c r="G19" i="12"/>
  <c r="N19" i="12"/>
  <c r="X19" i="12"/>
  <c r="O19" i="3" s="1"/>
  <c r="H20" i="12"/>
  <c r="C21" i="12"/>
  <c r="K21" i="12"/>
  <c r="U21" i="12"/>
  <c r="D22" i="12"/>
  <c r="J22" i="12"/>
  <c r="P22" i="12"/>
  <c r="G23" i="12"/>
  <c r="M23" i="12"/>
  <c r="R23" i="12"/>
  <c r="O23" i="3" s="1"/>
  <c r="D24" i="12"/>
  <c r="J24" i="12"/>
  <c r="O24" i="12"/>
  <c r="T24" i="12"/>
  <c r="E25" i="12"/>
  <c r="K25" i="12"/>
  <c r="P25" i="12"/>
  <c r="H26" i="12"/>
  <c r="M26" i="12"/>
  <c r="R26" i="12"/>
  <c r="E27" i="12"/>
  <c r="J27" i="12"/>
  <c r="O27" i="12"/>
  <c r="S27" i="12"/>
  <c r="F37" i="12"/>
  <c r="F41" i="12"/>
  <c r="F45" i="12"/>
  <c r="F49" i="12"/>
  <c r="F53" i="12"/>
  <c r="O4" i="3"/>
  <c r="U142" i="4" s="1"/>
  <c r="V142" i="4" s="1"/>
  <c r="W142" i="4" s="1"/>
  <c r="K139" i="16" s="1"/>
  <c r="O25" i="3"/>
  <c r="O13" i="3"/>
  <c r="U147" i="4" s="1"/>
  <c r="V147" i="4" s="1"/>
  <c r="W147" i="4" s="1"/>
  <c r="K144" i="16" s="1"/>
  <c r="O5" i="3"/>
  <c r="O16" i="3"/>
  <c r="D4" i="22"/>
  <c r="H4" i="22"/>
  <c r="G4" i="22"/>
  <c r="M4" i="22"/>
  <c r="H5" i="22"/>
  <c r="F51" i="22"/>
  <c r="F47" i="22"/>
  <c r="F43" i="22"/>
  <c r="F38" i="22"/>
  <c r="T27" i="22"/>
  <c r="O27" i="22"/>
  <c r="K27" i="3" s="1"/>
  <c r="J27" i="22"/>
  <c r="D27" i="22"/>
  <c r="Q26" i="22"/>
  <c r="I26" i="22"/>
  <c r="N25" i="22"/>
  <c r="F25" i="22"/>
  <c r="Q24" i="22"/>
  <c r="I24" i="22"/>
  <c r="N23" i="22"/>
  <c r="F23" i="22"/>
  <c r="P22" i="22"/>
  <c r="F22" i="22"/>
  <c r="F21" i="22"/>
  <c r="E20" i="22"/>
  <c r="E19" i="22"/>
  <c r="F18" i="22"/>
  <c r="F17" i="22"/>
  <c r="E16" i="22"/>
  <c r="R15" i="22"/>
  <c r="E15" i="22"/>
  <c r="S14" i="22"/>
  <c r="D14" i="22"/>
  <c r="R13" i="22"/>
  <c r="E13" i="22"/>
  <c r="R12" i="22"/>
  <c r="E12" i="22"/>
  <c r="R11" i="22"/>
  <c r="E11" i="22"/>
  <c r="S10" i="22"/>
  <c r="D10" i="22"/>
  <c r="R9" i="22"/>
  <c r="R8" i="22"/>
  <c r="Q7" i="22"/>
  <c r="Q6" i="22"/>
  <c r="R5" i="22"/>
  <c r="L4" i="22"/>
  <c r="P4" i="22"/>
  <c r="T4" i="22"/>
  <c r="X4" i="22"/>
  <c r="I5" i="22"/>
  <c r="M5" i="22"/>
  <c r="Q5" i="22"/>
  <c r="U5" i="22"/>
  <c r="Y5" i="22"/>
  <c r="J6" i="22"/>
  <c r="N6" i="22"/>
  <c r="R6" i="22"/>
  <c r="V6" i="22"/>
  <c r="Z6" i="22"/>
  <c r="K7" i="22"/>
  <c r="O7" i="22"/>
  <c r="S7" i="22"/>
  <c r="W7" i="22"/>
  <c r="L8" i="22"/>
  <c r="P8" i="22"/>
  <c r="T8" i="22"/>
  <c r="X8" i="22"/>
  <c r="I9" i="22"/>
  <c r="M9" i="22"/>
  <c r="Q9" i="22"/>
  <c r="U9" i="22"/>
  <c r="Y9" i="22"/>
  <c r="E10" i="22"/>
  <c r="R10" i="22"/>
  <c r="V10" i="22"/>
  <c r="Z10" i="22"/>
  <c r="F11" i="22"/>
  <c r="O11" i="22"/>
  <c r="S11" i="22"/>
  <c r="W11" i="22"/>
  <c r="C12" i="22"/>
  <c r="G12" i="22"/>
  <c r="P12" i="22"/>
  <c r="T12" i="22"/>
  <c r="X12" i="22"/>
  <c r="D13" i="22"/>
  <c r="H13" i="22"/>
  <c r="Q13" i="22"/>
  <c r="U13" i="22"/>
  <c r="Y13" i="22"/>
  <c r="E14" i="22"/>
  <c r="R14" i="22"/>
  <c r="V14" i="22"/>
  <c r="Z14" i="22"/>
  <c r="F15" i="22"/>
  <c r="O15" i="22"/>
  <c r="S15" i="22"/>
  <c r="W15" i="22"/>
  <c r="C16" i="22"/>
  <c r="G16" i="22"/>
  <c r="K16" i="22"/>
  <c r="X16" i="22"/>
  <c r="D17" i="22"/>
  <c r="H17" i="22"/>
  <c r="L17" i="22"/>
  <c r="U17" i="22"/>
  <c r="Y17" i="22"/>
  <c r="E18" i="22"/>
  <c r="I18" i="22"/>
  <c r="M18" i="22"/>
  <c r="V18" i="22"/>
  <c r="Z18" i="22"/>
  <c r="F19" i="22"/>
  <c r="J19" i="22"/>
  <c r="N19" i="22"/>
  <c r="W19" i="22"/>
  <c r="C20" i="22"/>
  <c r="G20" i="22"/>
  <c r="K20" i="22"/>
  <c r="X20" i="22"/>
  <c r="D21" i="22"/>
  <c r="K21" i="3" s="1"/>
  <c r="H21" i="22"/>
  <c r="L21" i="22"/>
  <c r="U21" i="22"/>
  <c r="Y21" i="22"/>
  <c r="E22" i="22"/>
  <c r="I22" i="22"/>
  <c r="M22" i="22"/>
  <c r="Q22" i="22"/>
  <c r="J4" i="22"/>
  <c r="N4" i="22"/>
  <c r="R4" i="22"/>
  <c r="V4" i="22"/>
  <c r="Z4" i="22"/>
  <c r="O4" i="22"/>
  <c r="W4" i="22"/>
  <c r="K5" i="22"/>
  <c r="P5" i="22"/>
  <c r="V5" i="22"/>
  <c r="M6" i="22"/>
  <c r="S6" i="22"/>
  <c r="X6" i="22"/>
  <c r="J7" i="22"/>
  <c r="P7" i="22"/>
  <c r="U7" i="22"/>
  <c r="Z7" i="22"/>
  <c r="K8" i="22"/>
  <c r="Q8" i="22"/>
  <c r="V8" i="22"/>
  <c r="N9" i="22"/>
  <c r="S9" i="22"/>
  <c r="X9" i="22"/>
  <c r="F10" i="22"/>
  <c r="O10" i="22"/>
  <c r="T10" i="22"/>
  <c r="Y10" i="22"/>
  <c r="G11" i="22"/>
  <c r="Q11" i="22"/>
  <c r="V11" i="22"/>
  <c r="D12" i="22"/>
  <c r="S12" i="22"/>
  <c r="Y12" i="22"/>
  <c r="F13" i="22"/>
  <c r="P13" i="22"/>
  <c r="V13" i="22"/>
  <c r="C14" i="22"/>
  <c r="H14" i="22"/>
  <c r="Q14" i="22"/>
  <c r="W14" i="22"/>
  <c r="D15" i="22"/>
  <c r="K15" i="3" s="1"/>
  <c r="T15" i="22"/>
  <c r="Y15" i="22"/>
  <c r="F16" i="22"/>
  <c r="L16" i="22"/>
  <c r="U16" i="22"/>
  <c r="Z16" i="22"/>
  <c r="G17" i="22"/>
  <c r="M17" i="22"/>
  <c r="W17" i="22"/>
  <c r="D18" i="22"/>
  <c r="K18" i="3" s="1"/>
  <c r="J18" i="22"/>
  <c r="Y18" i="22"/>
  <c r="G19" i="22"/>
  <c r="L19" i="22"/>
  <c r="V19" i="22"/>
  <c r="D20" i="22"/>
  <c r="I20" i="22"/>
  <c r="N20" i="22"/>
  <c r="W20" i="22"/>
  <c r="E21" i="22"/>
  <c r="J21" i="22"/>
  <c r="Z21" i="22"/>
  <c r="G22" i="22"/>
  <c r="L22" i="22"/>
  <c r="R22" i="22"/>
  <c r="C23" i="22"/>
  <c r="G23" i="22"/>
  <c r="K23" i="22"/>
  <c r="O23" i="22"/>
  <c r="K23" i="3" s="1"/>
  <c r="P54" i="4" s="1"/>
  <c r="Q54" i="4" s="1"/>
  <c r="R54" i="4" s="1"/>
  <c r="I51" i="16" s="1"/>
  <c r="S23" i="22"/>
  <c r="D24" i="22"/>
  <c r="H24" i="22"/>
  <c r="L24" i="22"/>
  <c r="P24" i="22"/>
  <c r="T24" i="22"/>
  <c r="E25" i="22"/>
  <c r="I25" i="22"/>
  <c r="M25" i="22"/>
  <c r="Q25" i="22"/>
  <c r="F26" i="22"/>
  <c r="J26" i="22"/>
  <c r="N26" i="22"/>
  <c r="R26" i="22"/>
  <c r="K4" i="22"/>
  <c r="S4" i="22"/>
  <c r="N5" i="22"/>
  <c r="S5" i="22"/>
  <c r="X5" i="22"/>
  <c r="K6" i="22"/>
  <c r="P6" i="22"/>
  <c r="U6" i="22"/>
  <c r="M7" i="22"/>
  <c r="R7" i="22"/>
  <c r="X7" i="22"/>
  <c r="I8" i="22"/>
  <c r="N8" i="22"/>
  <c r="S8" i="22"/>
  <c r="Y8" i="22"/>
  <c r="K9" i="22"/>
  <c r="P9" i="22"/>
  <c r="V9" i="22"/>
  <c r="C10" i="22"/>
  <c r="H10" i="22"/>
  <c r="Q10" i="22"/>
  <c r="W10" i="22"/>
  <c r="D11" i="22"/>
  <c r="T11" i="22"/>
  <c r="Y11" i="22"/>
  <c r="F12" i="22"/>
  <c r="Q12" i="22"/>
  <c r="V12" i="22"/>
  <c r="C13" i="22"/>
  <c r="K13" i="3" s="1"/>
  <c r="S13" i="22"/>
  <c r="X13" i="22"/>
  <c r="F14" i="22"/>
  <c r="O14" i="22"/>
  <c r="T14" i="22"/>
  <c r="Y14" i="22"/>
  <c r="G15" i="22"/>
  <c r="Q15" i="22"/>
  <c r="V15" i="22"/>
  <c r="D16" i="22"/>
  <c r="K16" i="3" s="1"/>
  <c r="I16" i="22"/>
  <c r="N16" i="22"/>
  <c r="W16" i="22"/>
  <c r="E17" i="22"/>
  <c r="J17" i="22"/>
  <c r="Z17" i="22"/>
  <c r="G18" i="22"/>
  <c r="L18" i="22"/>
  <c r="W18" i="22"/>
  <c r="D19" i="22"/>
  <c r="K19" i="3" s="1"/>
  <c r="I19" i="22"/>
  <c r="Y19" i="22"/>
  <c r="F20" i="22"/>
  <c r="L20" i="22"/>
  <c r="U20" i="22"/>
  <c r="Z20" i="22"/>
  <c r="G21" i="22"/>
  <c r="M21" i="22"/>
  <c r="W21" i="22"/>
  <c r="D22" i="22"/>
  <c r="J22" i="22"/>
  <c r="O22" i="22"/>
  <c r="K22" i="3" s="1"/>
  <c r="T22" i="22"/>
  <c r="E23" i="22"/>
  <c r="I23" i="22"/>
  <c r="M23" i="22"/>
  <c r="Q23" i="22"/>
  <c r="F24" i="22"/>
  <c r="J24" i="22"/>
  <c r="N24" i="22"/>
  <c r="R24" i="22"/>
  <c r="C25" i="22"/>
  <c r="G25" i="22"/>
  <c r="K25" i="22"/>
  <c r="O25" i="22"/>
  <c r="S25" i="22"/>
  <c r="D26" i="22"/>
  <c r="K26" i="3" s="1"/>
  <c r="H26" i="22"/>
  <c r="L26" i="22"/>
  <c r="P26" i="22"/>
  <c r="T26" i="22"/>
  <c r="E27" i="22"/>
  <c r="I27" i="22"/>
  <c r="M27" i="22"/>
  <c r="Q27" i="22"/>
  <c r="F39" i="22"/>
  <c r="F53" i="22"/>
  <c r="F49" i="22"/>
  <c r="F45" i="22"/>
  <c r="F41" i="22"/>
  <c r="R27" i="22"/>
  <c r="L27" i="22"/>
  <c r="G27" i="22"/>
  <c r="M26" i="22"/>
  <c r="E26" i="22"/>
  <c r="R25" i="22"/>
  <c r="J25" i="22"/>
  <c r="M24" i="22"/>
  <c r="E24" i="22"/>
  <c r="R23" i="22"/>
  <c r="J23" i="22"/>
  <c r="K22" i="22"/>
  <c r="X21" i="22"/>
  <c r="K21" i="22"/>
  <c r="Y20" i="22"/>
  <c r="J20" i="22"/>
  <c r="X19" i="22"/>
  <c r="K19" i="22"/>
  <c r="X18" i="22"/>
  <c r="K18" i="22"/>
  <c r="X17" i="22"/>
  <c r="K17" i="22"/>
  <c r="Y16" i="22"/>
  <c r="J16" i="22"/>
  <c r="X15" i="22"/>
  <c r="X14" i="22"/>
  <c r="W13" i="22"/>
  <c r="W12" i="22"/>
  <c r="X11" i="22"/>
  <c r="X10" i="22"/>
  <c r="W9" i="22"/>
  <c r="L9" i="22"/>
  <c r="W8" i="22"/>
  <c r="M8" i="22"/>
  <c r="V7" i="22"/>
  <c r="L7" i="22"/>
  <c r="W6" i="22"/>
  <c r="L6" i="22"/>
  <c r="W5" i="22"/>
  <c r="L5" i="22"/>
  <c r="U4" i="22"/>
  <c r="H5" i="21"/>
  <c r="R5" i="21"/>
  <c r="J5" i="21"/>
  <c r="U4" i="21"/>
  <c r="M4" i="21"/>
  <c r="S4" i="21"/>
  <c r="L4" i="21"/>
  <c r="P4" i="21"/>
  <c r="T4" i="21"/>
  <c r="X4" i="21"/>
  <c r="I5" i="21"/>
  <c r="M5" i="21"/>
  <c r="Q5" i="21"/>
  <c r="U5" i="21"/>
  <c r="Y5" i="21"/>
  <c r="J6" i="21"/>
  <c r="N6" i="21"/>
  <c r="R6" i="21"/>
  <c r="V6" i="21"/>
  <c r="G6" i="3" s="1"/>
  <c r="Z6" i="21"/>
  <c r="K7" i="21"/>
  <c r="O7" i="21"/>
  <c r="S7" i="21"/>
  <c r="W7" i="21"/>
  <c r="L8" i="21"/>
  <c r="P8" i="21"/>
  <c r="T8" i="21"/>
  <c r="X8" i="21"/>
  <c r="I9" i="21"/>
  <c r="M9" i="21"/>
  <c r="Q9" i="21"/>
  <c r="U9" i="21"/>
  <c r="Y9" i="21"/>
  <c r="E10" i="21"/>
  <c r="R10" i="21"/>
  <c r="V10" i="21"/>
  <c r="G10" i="3" s="1"/>
  <c r="Z10" i="21"/>
  <c r="F11" i="21"/>
  <c r="O11" i="21"/>
  <c r="S11" i="21"/>
  <c r="W11" i="21"/>
  <c r="C12" i="21"/>
  <c r="G12" i="21"/>
  <c r="P12" i="21"/>
  <c r="T12" i="21"/>
  <c r="X12" i="21"/>
  <c r="D13" i="21"/>
  <c r="H13" i="21"/>
  <c r="Q13" i="21"/>
  <c r="U13" i="21"/>
  <c r="Y13" i="21"/>
  <c r="E14" i="21"/>
  <c r="R14" i="21"/>
  <c r="V14" i="21"/>
  <c r="Z14" i="21"/>
  <c r="F15" i="21"/>
  <c r="O15" i="21"/>
  <c r="S15" i="21"/>
  <c r="W15" i="21"/>
  <c r="C16" i="21"/>
  <c r="G16" i="21"/>
  <c r="K16" i="21"/>
  <c r="X16" i="21"/>
  <c r="D17" i="21"/>
  <c r="H17" i="21"/>
  <c r="L17" i="21"/>
  <c r="U17" i="21"/>
  <c r="Y17" i="21"/>
  <c r="E18" i="21"/>
  <c r="I18" i="21"/>
  <c r="M18" i="21"/>
  <c r="V18" i="21"/>
  <c r="Z18" i="21"/>
  <c r="F19" i="21"/>
  <c r="J19" i="21"/>
  <c r="N19" i="21"/>
  <c r="W19" i="21"/>
  <c r="C20" i="21"/>
  <c r="G20" i="21"/>
  <c r="J4" i="21"/>
  <c r="N4" i="21"/>
  <c r="R4" i="21"/>
  <c r="V4" i="21"/>
  <c r="Z4" i="21"/>
  <c r="K5" i="21"/>
  <c r="O5" i="21"/>
  <c r="S5" i="21"/>
  <c r="W5" i="21"/>
  <c r="L6" i="21"/>
  <c r="P6" i="21"/>
  <c r="T6" i="21"/>
  <c r="X6" i="21"/>
  <c r="I7" i="21"/>
  <c r="M7" i="21"/>
  <c r="Q7" i="21"/>
  <c r="U7" i="21"/>
  <c r="Y7" i="21"/>
  <c r="J8" i="21"/>
  <c r="N8" i="21"/>
  <c r="R8" i="21"/>
  <c r="V8" i="21"/>
  <c r="G8" i="3" s="1"/>
  <c r="Z8" i="21"/>
  <c r="K9" i="21"/>
  <c r="O9" i="21"/>
  <c r="S9" i="21"/>
  <c r="W9" i="21"/>
  <c r="C10" i="21"/>
  <c r="G10" i="21"/>
  <c r="P10" i="21"/>
  <c r="T10" i="21"/>
  <c r="X10" i="21"/>
  <c r="D11" i="21"/>
  <c r="H11" i="21"/>
  <c r="Q11" i="21"/>
  <c r="U11" i="21"/>
  <c r="Y11" i="21"/>
  <c r="E12" i="21"/>
  <c r="R12" i="21"/>
  <c r="V12" i="21"/>
  <c r="G12" i="3" s="1"/>
  <c r="Z12" i="21"/>
  <c r="F13" i="21"/>
  <c r="O13" i="21"/>
  <c r="S13" i="21"/>
  <c r="W13" i="21"/>
  <c r="C14" i="21"/>
  <c r="G14" i="21"/>
  <c r="P14" i="21"/>
  <c r="T14" i="21"/>
  <c r="X14" i="21"/>
  <c r="D15" i="21"/>
  <c r="H15" i="21"/>
  <c r="Q15" i="21"/>
  <c r="U15" i="21"/>
  <c r="Y15" i="21"/>
  <c r="E16" i="21"/>
  <c r="I16" i="21"/>
  <c r="M16" i="21"/>
  <c r="V16" i="21"/>
  <c r="Z16" i="21"/>
  <c r="F17" i="21"/>
  <c r="J17" i="21"/>
  <c r="N17" i="21"/>
  <c r="W17" i="21"/>
  <c r="C18" i="21"/>
  <c r="G18" i="3" s="1"/>
  <c r="G18" i="21"/>
  <c r="K18" i="21"/>
  <c r="X18" i="21"/>
  <c r="D19" i="21"/>
  <c r="H19" i="21"/>
  <c r="L19" i="21"/>
  <c r="U19" i="21"/>
  <c r="Y19" i="21"/>
  <c r="E20" i="21"/>
  <c r="I20" i="21"/>
  <c r="M20" i="21"/>
  <c r="V20" i="21"/>
  <c r="G20" i="3" s="1"/>
  <c r="Z20" i="21"/>
  <c r="F21" i="21"/>
  <c r="J21" i="21"/>
  <c r="N21" i="21"/>
  <c r="W21" i="21"/>
  <c r="C22" i="21"/>
  <c r="G22" i="21"/>
  <c r="K22" i="21"/>
  <c r="W4" i="21"/>
  <c r="O4" i="21"/>
  <c r="AS407" i="4"/>
  <c r="AU407" i="4" s="1"/>
  <c r="G271" i="16"/>
  <c r="AS274" i="4"/>
  <c r="AU274" i="4" s="1"/>
  <c r="G11" i="3"/>
  <c r="G4" i="3"/>
  <c r="G25" i="3"/>
  <c r="G27" i="3"/>
  <c r="G13" i="3"/>
  <c r="G22" i="3"/>
  <c r="AS331" i="4"/>
  <c r="AU331" i="4" s="1"/>
  <c r="C5" i="20"/>
  <c r="F4" i="20"/>
  <c r="AS345" i="4"/>
  <c r="AU345" i="4" s="1"/>
  <c r="AS224" i="4"/>
  <c r="AU224" i="4" s="1"/>
  <c r="Y4" i="20"/>
  <c r="D4" i="20"/>
  <c r="G4" i="20"/>
  <c r="E253" i="16"/>
  <c r="AS256" i="4"/>
  <c r="AU256" i="4" s="1"/>
  <c r="E4" i="20"/>
  <c r="L4" i="20"/>
  <c r="AS369" i="4"/>
  <c r="AU369" i="4" s="1"/>
  <c r="AS362" i="4"/>
  <c r="AU362" i="4" s="1"/>
  <c r="AS240" i="4"/>
  <c r="AU240" i="4" s="1"/>
  <c r="U4" i="20"/>
  <c r="H4" i="20"/>
  <c r="AS306" i="4"/>
  <c r="AU306" i="4" s="1"/>
  <c r="AS299" i="4"/>
  <c r="AU299" i="4" s="1"/>
  <c r="AS291" i="4"/>
  <c r="AU291" i="4" s="1"/>
  <c r="AS267" i="4"/>
  <c r="AU267" i="4" s="1"/>
  <c r="AS188" i="4"/>
  <c r="AU188" i="4" s="1"/>
  <c r="AS187" i="4"/>
  <c r="AU187" i="4" s="1"/>
  <c r="AS172" i="4"/>
  <c r="AU172" i="4" s="1"/>
  <c r="AS171" i="4"/>
  <c r="AU171" i="4" s="1"/>
  <c r="E5" i="20"/>
  <c r="Q4" i="20"/>
  <c r="AS337" i="4"/>
  <c r="AU337" i="4" s="1"/>
  <c r="AS404" i="4"/>
  <c r="AU404" i="4" s="1"/>
  <c r="E401" i="16"/>
  <c r="E250" i="16"/>
  <c r="AS253" i="4"/>
  <c r="AU253" i="4" s="1"/>
  <c r="AS403" i="4"/>
  <c r="AU403" i="4" s="1"/>
  <c r="E400" i="16"/>
  <c r="AS400" i="4"/>
  <c r="AU400" i="4" s="1"/>
  <c r="E397" i="16"/>
  <c r="E399" i="16"/>
  <c r="AS402" i="4"/>
  <c r="AU402" i="4" s="1"/>
  <c r="AS370" i="4"/>
  <c r="AU370" i="4" s="1"/>
  <c r="AS355" i="4"/>
  <c r="AU355" i="4" s="1"/>
  <c r="AS330" i="4"/>
  <c r="AU330" i="4" s="1"/>
  <c r="AS313" i="4"/>
  <c r="AU313" i="4" s="1"/>
  <c r="AS305" i="4"/>
  <c r="AU305" i="4" s="1"/>
  <c r="AS259" i="4"/>
  <c r="AU259" i="4" s="1"/>
  <c r="AS363" i="4"/>
  <c r="AU363" i="4" s="1"/>
  <c r="AS338" i="4"/>
  <c r="AU338" i="4" s="1"/>
  <c r="AS323" i="4"/>
  <c r="AU323" i="4" s="1"/>
  <c r="AS298" i="4"/>
  <c r="AU298" i="4" s="1"/>
  <c r="AS281" i="4"/>
  <c r="AU281" i="4" s="1"/>
  <c r="AS273" i="4"/>
  <c r="AU273" i="4" s="1"/>
  <c r="AS266" i="4"/>
  <c r="AU266" i="4" s="1"/>
  <c r="AS255" i="4"/>
  <c r="AU255" i="4" s="1"/>
  <c r="W4" i="20"/>
  <c r="S4" i="20"/>
  <c r="O4" i="20"/>
  <c r="K4" i="20"/>
  <c r="Z4" i="20"/>
  <c r="V4" i="20"/>
  <c r="R4" i="20"/>
  <c r="N4" i="20"/>
  <c r="J4" i="20"/>
  <c r="AS196" i="4"/>
  <c r="AU196" i="4" s="1"/>
  <c r="AS195" i="4"/>
  <c r="AU195" i="4" s="1"/>
  <c r="AS180" i="4"/>
  <c r="AU180" i="4" s="1"/>
  <c r="AS179" i="4"/>
  <c r="AU179" i="4" s="1"/>
  <c r="AS164" i="4"/>
  <c r="AU164" i="4" s="1"/>
  <c r="AS163" i="4"/>
  <c r="AU163" i="4" s="1"/>
  <c r="AS208" i="4"/>
  <c r="AU208" i="4" s="1"/>
  <c r="AS156" i="4"/>
  <c r="AU156" i="4" s="1"/>
  <c r="AS151" i="4"/>
  <c r="AU151" i="4" s="1"/>
  <c r="I5" i="20"/>
  <c r="X4" i="20"/>
  <c r="T4" i="20"/>
  <c r="P4" i="20"/>
  <c r="E387" i="16"/>
  <c r="AS390" i="4"/>
  <c r="AU390" i="4" s="1"/>
  <c r="E332" i="16"/>
  <c r="AS335" i="4"/>
  <c r="AU335" i="4" s="1"/>
  <c r="E314" i="16"/>
  <c r="AS317" i="4"/>
  <c r="AU317" i="4" s="1"/>
  <c r="AS401" i="4"/>
  <c r="E398" i="16"/>
  <c r="E392" i="16"/>
  <c r="AS395" i="4"/>
  <c r="AU395" i="4" s="1"/>
  <c r="E378" i="16"/>
  <c r="AS381" i="4"/>
  <c r="AU381" i="4" s="1"/>
  <c r="E364" i="16"/>
  <c r="AS367" i="4"/>
  <c r="AU367" i="4" s="1"/>
  <c r="E346" i="16"/>
  <c r="AS349" i="4"/>
  <c r="AU349" i="4" s="1"/>
  <c r="E307" i="16"/>
  <c r="AS310" i="4"/>
  <c r="AU310" i="4" s="1"/>
  <c r="E266" i="16"/>
  <c r="AS269" i="4"/>
  <c r="AU269" i="4" s="1"/>
  <c r="E275" i="16"/>
  <c r="AS278" i="4"/>
  <c r="AU278" i="4" s="1"/>
  <c r="E383" i="16"/>
  <c r="AS386" i="4"/>
  <c r="AU386" i="4" s="1"/>
  <c r="E339" i="16"/>
  <c r="AS342" i="4"/>
  <c r="AU342" i="4" s="1"/>
  <c r="E268" i="16"/>
  <c r="AS271" i="4"/>
  <c r="AU271" i="4" s="1"/>
  <c r="AS406" i="4"/>
  <c r="AU406" i="4" s="1"/>
  <c r="E403" i="16"/>
  <c r="E394" i="16"/>
  <c r="AS397" i="4"/>
  <c r="AU397" i="4" s="1"/>
  <c r="E388" i="16"/>
  <c r="AS391" i="4"/>
  <c r="AU391" i="4" s="1"/>
  <c r="E382" i="16"/>
  <c r="AS385" i="4"/>
  <c r="AU385" i="4" s="1"/>
  <c r="E376" i="16"/>
  <c r="AS379" i="4"/>
  <c r="AU379" i="4" s="1"/>
  <c r="E371" i="16"/>
  <c r="AS374" i="4"/>
  <c r="AU374" i="4" s="1"/>
  <c r="E300" i="16"/>
  <c r="AS303" i="4"/>
  <c r="AU303" i="4" s="1"/>
  <c r="E282" i="16"/>
  <c r="AS285" i="4"/>
  <c r="AU285" i="4" s="1"/>
  <c r="E259" i="16"/>
  <c r="AS262" i="4"/>
  <c r="AU262" i="4" s="1"/>
  <c r="E254" i="16"/>
  <c r="AS257" i="4"/>
  <c r="AU257" i="4" s="1"/>
  <c r="E389" i="16"/>
  <c r="AS392" i="4"/>
  <c r="E372" i="16"/>
  <c r="AS375" i="4"/>
  <c r="AU375" i="4" s="1"/>
  <c r="E315" i="16"/>
  <c r="AS318" i="4"/>
  <c r="AU318" i="4" s="1"/>
  <c r="E297" i="16"/>
  <c r="AS300" i="4"/>
  <c r="E290" i="16"/>
  <c r="AS293" i="4"/>
  <c r="AU293" i="4" s="1"/>
  <c r="E245" i="16"/>
  <c r="AS248" i="4"/>
  <c r="E393" i="16"/>
  <c r="AS396" i="4"/>
  <c r="E377" i="16"/>
  <c r="AS380" i="4"/>
  <c r="E369" i="16"/>
  <c r="AS372" i="4"/>
  <c r="E362" i="16"/>
  <c r="AS365" i="4"/>
  <c r="AU365" i="4" s="1"/>
  <c r="E355" i="16"/>
  <c r="AS358" i="4"/>
  <c r="AU358" i="4" s="1"/>
  <c r="E348" i="16"/>
  <c r="AS351" i="4"/>
  <c r="AU351" i="4" s="1"/>
  <c r="E341" i="16"/>
  <c r="AS344" i="4"/>
  <c r="E337" i="16"/>
  <c r="AS340" i="4"/>
  <c r="E330" i="16"/>
  <c r="AS333" i="4"/>
  <c r="AU333" i="4" s="1"/>
  <c r="E323" i="16"/>
  <c r="AS326" i="4"/>
  <c r="AU326" i="4" s="1"/>
  <c r="E316" i="16"/>
  <c r="AS319" i="4"/>
  <c r="AU319" i="4" s="1"/>
  <c r="E309" i="16"/>
  <c r="AS312" i="4"/>
  <c r="E305" i="16"/>
  <c r="AS308" i="4"/>
  <c r="E298" i="16"/>
  <c r="AS301" i="4"/>
  <c r="AU301" i="4" s="1"/>
  <c r="E291" i="16"/>
  <c r="AS294" i="4"/>
  <c r="AU294" i="4" s="1"/>
  <c r="E284" i="16"/>
  <c r="AS287" i="4"/>
  <c r="AU287" i="4" s="1"/>
  <c r="E277" i="16"/>
  <c r="AS280" i="4"/>
  <c r="E273" i="16"/>
  <c r="AS276" i="4"/>
  <c r="E251" i="16"/>
  <c r="AS254" i="4"/>
  <c r="AU254" i="4" s="1"/>
  <c r="E247" i="16"/>
  <c r="AS250" i="4"/>
  <c r="AU250" i="4" s="1"/>
  <c r="E234" i="16"/>
  <c r="AS237" i="4"/>
  <c r="AU237" i="4" s="1"/>
  <c r="E230" i="16"/>
  <c r="AS233" i="4"/>
  <c r="AU233" i="4" s="1"/>
  <c r="E227" i="16"/>
  <c r="AS230" i="4"/>
  <c r="AU230" i="4" s="1"/>
  <c r="E218" i="16"/>
  <c r="AS221" i="4"/>
  <c r="AU221" i="4" s="1"/>
  <c r="E214" i="16"/>
  <c r="AS217" i="4"/>
  <c r="AU217" i="4" s="1"/>
  <c r="E211" i="16"/>
  <c r="AS214" i="4"/>
  <c r="AU214" i="4" s="1"/>
  <c r="E202" i="16"/>
  <c r="AS205" i="4"/>
  <c r="AU205" i="4" s="1"/>
  <c r="E189" i="16"/>
  <c r="AS192" i="4"/>
  <c r="E173" i="16"/>
  <c r="AS176" i="4"/>
  <c r="E136" i="16"/>
  <c r="AS139" i="4"/>
  <c r="AU139" i="4" s="1"/>
  <c r="E72" i="16"/>
  <c r="E361" i="16"/>
  <c r="AS364" i="4"/>
  <c r="E354" i="16"/>
  <c r="AS357" i="4"/>
  <c r="AU357" i="4" s="1"/>
  <c r="E340" i="16"/>
  <c r="AS343" i="4"/>
  <c r="AU343" i="4" s="1"/>
  <c r="E329" i="16"/>
  <c r="AS332" i="4"/>
  <c r="E308" i="16"/>
  <c r="AS311" i="4"/>
  <c r="AU311" i="4" s="1"/>
  <c r="E301" i="16"/>
  <c r="AS304" i="4"/>
  <c r="E276" i="16"/>
  <c r="AS279" i="4"/>
  <c r="AU279" i="4" s="1"/>
  <c r="E265" i="16"/>
  <c r="AS268" i="4"/>
  <c r="E258" i="16"/>
  <c r="AS261" i="4"/>
  <c r="AU261" i="4" s="1"/>
  <c r="E255" i="16"/>
  <c r="AS258" i="4"/>
  <c r="AU258" i="4" s="1"/>
  <c r="E244" i="16"/>
  <c r="AS247" i="4"/>
  <c r="AU247" i="4" s="1"/>
  <c r="E404" i="16"/>
  <c r="AS405" i="4"/>
  <c r="AS399" i="4"/>
  <c r="AU399" i="4" s="1"/>
  <c r="AS394" i="4"/>
  <c r="AU394" i="4" s="1"/>
  <c r="AS389" i="4"/>
  <c r="AU389" i="4" s="1"/>
  <c r="E381" i="16"/>
  <c r="AS384" i="4"/>
  <c r="AS383" i="4"/>
  <c r="AU383" i="4" s="1"/>
  <c r="AS378" i="4"/>
  <c r="AU378" i="4" s="1"/>
  <c r="E370" i="16"/>
  <c r="AS373" i="4"/>
  <c r="AU373" i="4" s="1"/>
  <c r="AS371" i="4"/>
  <c r="AU371" i="4" s="1"/>
  <c r="E363" i="16"/>
  <c r="AS366" i="4"/>
  <c r="AU366" i="4" s="1"/>
  <c r="E356" i="16"/>
  <c r="AS359" i="4"/>
  <c r="AU359" i="4" s="1"/>
  <c r="AS353" i="4"/>
  <c r="AU353" i="4" s="1"/>
  <c r="E349" i="16"/>
  <c r="AS352" i="4"/>
  <c r="E345" i="16"/>
  <c r="AS348" i="4"/>
  <c r="AS346" i="4"/>
  <c r="AU346" i="4" s="1"/>
  <c r="E338" i="16"/>
  <c r="AS341" i="4"/>
  <c r="AU341" i="4" s="1"/>
  <c r="AS339" i="4"/>
  <c r="AU339" i="4" s="1"/>
  <c r="E331" i="16"/>
  <c r="AS334" i="4"/>
  <c r="AU334" i="4" s="1"/>
  <c r="E324" i="16"/>
  <c r="AS327" i="4"/>
  <c r="AU327" i="4" s="1"/>
  <c r="AS321" i="4"/>
  <c r="AU321" i="4" s="1"/>
  <c r="E317" i="16"/>
  <c r="AS320" i="4"/>
  <c r="E313" i="16"/>
  <c r="AS316" i="4"/>
  <c r="AS314" i="4"/>
  <c r="AU314" i="4" s="1"/>
  <c r="E306" i="16"/>
  <c r="AS309" i="4"/>
  <c r="AU309" i="4" s="1"/>
  <c r="AS307" i="4"/>
  <c r="AU307" i="4" s="1"/>
  <c r="E299" i="16"/>
  <c r="AS302" i="4"/>
  <c r="AU302" i="4" s="1"/>
  <c r="E292" i="16"/>
  <c r="AS295" i="4"/>
  <c r="AU295" i="4" s="1"/>
  <c r="AS289" i="4"/>
  <c r="AU289" i="4" s="1"/>
  <c r="E285" i="16"/>
  <c r="AS288" i="4"/>
  <c r="E281" i="16"/>
  <c r="AS284" i="4"/>
  <c r="AS282" i="4"/>
  <c r="AU282" i="4" s="1"/>
  <c r="E274" i="16"/>
  <c r="AS277" i="4"/>
  <c r="AU277" i="4" s="1"/>
  <c r="AS275" i="4"/>
  <c r="AU275" i="4" s="1"/>
  <c r="E267" i="16"/>
  <c r="AS270" i="4"/>
  <c r="AU270" i="4" s="1"/>
  <c r="E260" i="16"/>
  <c r="AS263" i="4"/>
  <c r="AU263" i="4" s="1"/>
  <c r="E248" i="16"/>
  <c r="AS251" i="4"/>
  <c r="AU251" i="4" s="1"/>
  <c r="E243" i="16"/>
  <c r="AS246" i="4"/>
  <c r="AU246" i="4" s="1"/>
  <c r="E224" i="16"/>
  <c r="AS227" i="4"/>
  <c r="AU227" i="4" s="1"/>
  <c r="E208" i="16"/>
  <c r="AS211" i="4"/>
  <c r="AU211" i="4" s="1"/>
  <c r="E120" i="16"/>
  <c r="AS123" i="4"/>
  <c r="AU123" i="4" s="1"/>
  <c r="E373" i="16"/>
  <c r="AS376" i="4"/>
  <c r="E365" i="16"/>
  <c r="AS368" i="4"/>
  <c r="E347" i="16"/>
  <c r="AS350" i="4"/>
  <c r="AU350" i="4" s="1"/>
  <c r="E333" i="16"/>
  <c r="AS336" i="4"/>
  <c r="E322" i="16"/>
  <c r="AS325" i="4"/>
  <c r="AU325" i="4" s="1"/>
  <c r="E283" i="16"/>
  <c r="AS286" i="4"/>
  <c r="AU286" i="4" s="1"/>
  <c r="E269" i="16"/>
  <c r="AS272" i="4"/>
  <c r="E242" i="16"/>
  <c r="AS245" i="4"/>
  <c r="AU245" i="4" s="1"/>
  <c r="AS398" i="4"/>
  <c r="AU398" i="4" s="1"/>
  <c r="AS393" i="4"/>
  <c r="AU393" i="4" s="1"/>
  <c r="E385" i="16"/>
  <c r="AS388" i="4"/>
  <c r="AS387" i="4"/>
  <c r="AU387" i="4" s="1"/>
  <c r="AS382" i="4"/>
  <c r="AU382" i="4" s="1"/>
  <c r="AS377" i="4"/>
  <c r="AU377" i="4" s="1"/>
  <c r="AS361" i="4"/>
  <c r="AU361" i="4" s="1"/>
  <c r="E357" i="16"/>
  <c r="AS360" i="4"/>
  <c r="E353" i="16"/>
  <c r="AS356" i="4"/>
  <c r="AS354" i="4"/>
  <c r="AU354" i="4" s="1"/>
  <c r="AS347" i="4"/>
  <c r="AU347" i="4" s="1"/>
  <c r="AS329" i="4"/>
  <c r="AU329" i="4" s="1"/>
  <c r="E325" i="16"/>
  <c r="AS328" i="4"/>
  <c r="E321" i="16"/>
  <c r="AS324" i="4"/>
  <c r="AS322" i="4"/>
  <c r="AU322" i="4" s="1"/>
  <c r="AS315" i="4"/>
  <c r="AU315" i="4" s="1"/>
  <c r="AS297" i="4"/>
  <c r="AU297" i="4" s="1"/>
  <c r="E293" i="16"/>
  <c r="AS296" i="4"/>
  <c r="E289" i="16"/>
  <c r="AS292" i="4"/>
  <c r="AS290" i="4"/>
  <c r="AU290" i="4" s="1"/>
  <c r="AS283" i="4"/>
  <c r="AU283" i="4" s="1"/>
  <c r="AS265" i="4"/>
  <c r="AU265" i="4" s="1"/>
  <c r="E261" i="16"/>
  <c r="AS264" i="4"/>
  <c r="E257" i="16"/>
  <c r="AS260" i="4"/>
  <c r="E236" i="16"/>
  <c r="AS239" i="4"/>
  <c r="AU239" i="4" s="1"/>
  <c r="E220" i="16"/>
  <c r="AS223" i="4"/>
  <c r="AU223" i="4" s="1"/>
  <c r="E204" i="16"/>
  <c r="AS207" i="4"/>
  <c r="AU207" i="4" s="1"/>
  <c r="E197" i="16"/>
  <c r="AS200" i="4"/>
  <c r="E181" i="16"/>
  <c r="AS184" i="4"/>
  <c r="E165" i="16"/>
  <c r="E246" i="16"/>
  <c r="AS249" i="4"/>
  <c r="AU249" i="4" s="1"/>
  <c r="E240" i="16"/>
  <c r="AS243" i="4"/>
  <c r="AU243" i="4" s="1"/>
  <c r="E231" i="16"/>
  <c r="AS234" i="4"/>
  <c r="AU234" i="4" s="1"/>
  <c r="E225" i="16"/>
  <c r="AS228" i="4"/>
  <c r="E215" i="16"/>
  <c r="AS218" i="4"/>
  <c r="AU218" i="4" s="1"/>
  <c r="E209" i="16"/>
  <c r="AS212" i="4"/>
  <c r="E199" i="16"/>
  <c r="AS202" i="4"/>
  <c r="AU202" i="4" s="1"/>
  <c r="E194" i="16"/>
  <c r="AS197" i="4"/>
  <c r="AU197" i="4" s="1"/>
  <c r="E191" i="16"/>
  <c r="AS194" i="4"/>
  <c r="AU194" i="4" s="1"/>
  <c r="E186" i="16"/>
  <c r="AS189" i="4"/>
  <c r="AU189" i="4" s="1"/>
  <c r="E183" i="16"/>
  <c r="AS186" i="4"/>
  <c r="AU186" i="4" s="1"/>
  <c r="E178" i="16"/>
  <c r="AS181" i="4"/>
  <c r="AU181" i="4" s="1"/>
  <c r="E175" i="16"/>
  <c r="AS178" i="4"/>
  <c r="AU178" i="4" s="1"/>
  <c r="E170" i="16"/>
  <c r="AS173" i="4"/>
  <c r="AU173" i="4" s="1"/>
  <c r="E167" i="16"/>
  <c r="AS170" i="4"/>
  <c r="AU170" i="4" s="1"/>
  <c r="E162" i="16"/>
  <c r="AS165" i="4"/>
  <c r="AU165" i="4" s="1"/>
  <c r="E159" i="16"/>
  <c r="AS162" i="4"/>
  <c r="AU162" i="4" s="1"/>
  <c r="E150" i="16"/>
  <c r="E147" i="16"/>
  <c r="E131" i="16"/>
  <c r="E55" i="16"/>
  <c r="E249" i="16"/>
  <c r="AS252" i="4"/>
  <c r="E239" i="16"/>
  <c r="AS242" i="4"/>
  <c r="AU242" i="4" s="1"/>
  <c r="E238" i="16"/>
  <c r="AS241" i="4"/>
  <c r="AU241" i="4" s="1"/>
  <c r="E235" i="16"/>
  <c r="AS238" i="4"/>
  <c r="AU238" i="4" s="1"/>
  <c r="E232" i="16"/>
  <c r="AS235" i="4"/>
  <c r="AU235" i="4" s="1"/>
  <c r="E228" i="16"/>
  <c r="AS231" i="4"/>
  <c r="AU231" i="4" s="1"/>
  <c r="E226" i="16"/>
  <c r="AS229" i="4"/>
  <c r="AU229" i="4" s="1"/>
  <c r="E222" i="16"/>
  <c r="AS225" i="4"/>
  <c r="AU225" i="4" s="1"/>
  <c r="E219" i="16"/>
  <c r="AS222" i="4"/>
  <c r="AU222" i="4" s="1"/>
  <c r="E216" i="16"/>
  <c r="AS219" i="4"/>
  <c r="AU219" i="4" s="1"/>
  <c r="E212" i="16"/>
  <c r="AS215" i="4"/>
  <c r="AU215" i="4" s="1"/>
  <c r="E210" i="16"/>
  <c r="AS213" i="4"/>
  <c r="AU213" i="4" s="1"/>
  <c r="E206" i="16"/>
  <c r="AS209" i="4"/>
  <c r="AU209" i="4" s="1"/>
  <c r="E203" i="16"/>
  <c r="AS206" i="4"/>
  <c r="AU206" i="4" s="1"/>
  <c r="E200" i="16"/>
  <c r="AS203" i="4"/>
  <c r="AU203" i="4" s="1"/>
  <c r="E196" i="16"/>
  <c r="AS199" i="4"/>
  <c r="AU199" i="4" s="1"/>
  <c r="E188" i="16"/>
  <c r="AS191" i="4"/>
  <c r="AU191" i="4" s="1"/>
  <c r="E180" i="16"/>
  <c r="AS183" i="4"/>
  <c r="AU183" i="4" s="1"/>
  <c r="E172" i="16"/>
  <c r="AS175" i="4"/>
  <c r="AU175" i="4" s="1"/>
  <c r="E164" i="16"/>
  <c r="AS167" i="4"/>
  <c r="AU167" i="4" s="1"/>
  <c r="E88" i="16"/>
  <c r="E20" i="16"/>
  <c r="U20" i="16" s="1"/>
  <c r="E241" i="16"/>
  <c r="AS244" i="4"/>
  <c r="E233" i="16"/>
  <c r="AS236" i="4"/>
  <c r="AS232" i="4"/>
  <c r="E223" i="16"/>
  <c r="AS226" i="4"/>
  <c r="AU226" i="4" s="1"/>
  <c r="E217" i="16"/>
  <c r="AS220" i="4"/>
  <c r="AS216" i="4"/>
  <c r="E207" i="16"/>
  <c r="AS210" i="4"/>
  <c r="AU210" i="4" s="1"/>
  <c r="E201" i="16"/>
  <c r="AS204" i="4"/>
  <c r="AS201" i="4"/>
  <c r="AU201" i="4" s="1"/>
  <c r="AS193" i="4"/>
  <c r="AU193" i="4" s="1"/>
  <c r="AS185" i="4"/>
  <c r="AU185" i="4" s="1"/>
  <c r="AS177" i="4"/>
  <c r="AU177" i="4" s="1"/>
  <c r="AS169" i="4"/>
  <c r="AU169" i="4" s="1"/>
  <c r="E157" i="16"/>
  <c r="AS160" i="4"/>
  <c r="E58" i="16"/>
  <c r="E195" i="16"/>
  <c r="AS198" i="4"/>
  <c r="AU198" i="4" s="1"/>
  <c r="E187" i="16"/>
  <c r="AS190" i="4"/>
  <c r="AU190" i="4" s="1"/>
  <c r="E179" i="16"/>
  <c r="AS182" i="4"/>
  <c r="AU182" i="4" s="1"/>
  <c r="E171" i="16"/>
  <c r="AS174" i="4"/>
  <c r="AU174" i="4" s="1"/>
  <c r="E163" i="16"/>
  <c r="AS166" i="4"/>
  <c r="AU166" i="4" s="1"/>
  <c r="E158" i="16"/>
  <c r="AS161" i="4"/>
  <c r="AU161" i="4" s="1"/>
  <c r="E143" i="16"/>
  <c r="E142" i="16"/>
  <c r="E127" i="16"/>
  <c r="E126" i="16"/>
  <c r="E102" i="16"/>
  <c r="E101" i="16"/>
  <c r="AS103" i="4"/>
  <c r="AU103" i="4" s="1"/>
  <c r="E94" i="16"/>
  <c r="E74" i="16"/>
  <c r="E65" i="16"/>
  <c r="E23" i="16"/>
  <c r="E152" i="16"/>
  <c r="AS155" i="4"/>
  <c r="AU155" i="4" s="1"/>
  <c r="E144" i="16"/>
  <c r="E128" i="16"/>
  <c r="E110" i="16"/>
  <c r="E104" i="16"/>
  <c r="AS107" i="4"/>
  <c r="AU107" i="4" s="1"/>
  <c r="E90" i="16"/>
  <c r="E78" i="16"/>
  <c r="E64" i="16"/>
  <c r="AS67" i="4"/>
  <c r="AU67" i="4" s="1"/>
  <c r="E60" i="16"/>
  <c r="E42" i="16"/>
  <c r="E156" i="16"/>
  <c r="AS159" i="4"/>
  <c r="AU159" i="4" s="1"/>
  <c r="E155" i="16"/>
  <c r="AS158" i="4"/>
  <c r="AU158" i="4" s="1"/>
  <c r="E154" i="16"/>
  <c r="AS157" i="4"/>
  <c r="AU157" i="4" s="1"/>
  <c r="E135" i="16"/>
  <c r="E134" i="16"/>
  <c r="E119" i="16"/>
  <c r="E118" i="16"/>
  <c r="E117" i="16"/>
  <c r="E112" i="16"/>
  <c r="E105" i="16"/>
  <c r="E99" i="16"/>
  <c r="E91" i="16"/>
  <c r="E86" i="16"/>
  <c r="E85" i="16"/>
  <c r="E81" i="16"/>
  <c r="E79" i="16"/>
  <c r="E76" i="16"/>
  <c r="AS79" i="4"/>
  <c r="AU79" i="4" s="1"/>
  <c r="E73" i="16"/>
  <c r="E71" i="16"/>
  <c r="E48" i="16"/>
  <c r="AS51" i="4"/>
  <c r="AU51" i="4" s="1"/>
  <c r="E129" i="16"/>
  <c r="E67" i="16"/>
  <c r="E45" i="16"/>
  <c r="E44" i="16"/>
  <c r="AS47" i="4"/>
  <c r="AU47" i="4" s="1"/>
  <c r="E24" i="16"/>
  <c r="E21" i="16"/>
  <c r="E137" i="16"/>
  <c r="E84" i="16"/>
  <c r="E68" i="16"/>
  <c r="E41" i="16"/>
  <c r="E32" i="16"/>
  <c r="AS35" i="4"/>
  <c r="AU35" i="4" s="1"/>
  <c r="E25" i="16"/>
  <c r="E18" i="16"/>
  <c r="E46" i="16"/>
  <c r="E40" i="16"/>
  <c r="AS43" i="4"/>
  <c r="AU43" i="4" s="1"/>
  <c r="E35" i="16"/>
  <c r="E33" i="16"/>
  <c r="E11" i="16"/>
  <c r="AS22" i="4"/>
  <c r="AU22" i="4" s="1"/>
  <c r="V147" i="16"/>
  <c r="V146" i="16"/>
  <c r="V143" i="16"/>
  <c r="V142" i="16"/>
  <c r="V141" i="16"/>
  <c r="W20" i="16" l="1"/>
  <c r="F19" i="4"/>
  <c r="G19" i="4" s="1"/>
  <c r="H19" i="4" s="1"/>
  <c r="F8" i="4"/>
  <c r="G8" i="4" s="1"/>
  <c r="H8" i="4" s="1"/>
  <c r="E5" i="16" s="1"/>
  <c r="F9" i="4"/>
  <c r="G9" i="4" s="1"/>
  <c r="H9" i="4" s="1"/>
  <c r="E6" i="16" s="1"/>
  <c r="F15" i="4"/>
  <c r="G15" i="4" s="1"/>
  <c r="H15" i="4" s="1"/>
  <c r="E12" i="16" s="1"/>
  <c r="F12" i="4"/>
  <c r="G12" i="4" s="1"/>
  <c r="H12" i="4" s="1"/>
  <c r="E9" i="16" s="1"/>
  <c r="W19" i="16"/>
  <c r="F10" i="4"/>
  <c r="G10" i="4" s="1"/>
  <c r="H10" i="4" s="1"/>
  <c r="E7" i="16" s="1"/>
  <c r="F18" i="4"/>
  <c r="G18" i="4" s="1"/>
  <c r="H18" i="4" s="1"/>
  <c r="E15" i="16" s="1"/>
  <c r="F11" i="4"/>
  <c r="G11" i="4" s="1"/>
  <c r="H11" i="4" s="1"/>
  <c r="E8" i="16" s="1"/>
  <c r="G42" i="3"/>
  <c r="G40" i="3"/>
  <c r="G35" i="3"/>
  <c r="G43" i="3"/>
  <c r="G52" i="3"/>
  <c r="O17" i="3"/>
  <c r="O9" i="3"/>
  <c r="U91" i="4" s="1"/>
  <c r="V91" i="4" s="1"/>
  <c r="W91" i="4" s="1"/>
  <c r="K88" i="16" s="1"/>
  <c r="O15" i="3"/>
  <c r="O27" i="3"/>
  <c r="K24" i="3"/>
  <c r="K25" i="3"/>
  <c r="K6" i="3"/>
  <c r="K11" i="3"/>
  <c r="K10" i="3"/>
  <c r="K4" i="3"/>
  <c r="G7" i="3"/>
  <c r="G19" i="3"/>
  <c r="G16" i="3"/>
  <c r="G14" i="3"/>
  <c r="G55" i="3"/>
  <c r="G50" i="3"/>
  <c r="G39" i="3"/>
  <c r="G49" i="3"/>
  <c r="G37" i="3"/>
  <c r="G51" i="3"/>
  <c r="G33" i="3"/>
  <c r="G34" i="3"/>
  <c r="G54" i="3"/>
  <c r="G32" i="3"/>
  <c r="O165" i="16"/>
  <c r="C45" i="3"/>
  <c r="Z104" i="4" s="1"/>
  <c r="AA104" i="4" s="1"/>
  <c r="AB104" i="4" s="1"/>
  <c r="M101" i="16" s="1"/>
  <c r="C54" i="3"/>
  <c r="C55" i="3"/>
  <c r="C38" i="3"/>
  <c r="C41" i="3"/>
  <c r="C44" i="3"/>
  <c r="C51" i="3"/>
  <c r="C50" i="3"/>
  <c r="C42" i="3"/>
  <c r="Z42" i="4" s="1"/>
  <c r="AA42" i="4" s="1"/>
  <c r="AB42" i="4" s="1"/>
  <c r="M39" i="16" s="1"/>
  <c r="C46" i="3"/>
  <c r="C53" i="3"/>
  <c r="O18" i="3"/>
  <c r="O8" i="3"/>
  <c r="U49" i="4" s="1"/>
  <c r="V49" i="4" s="1"/>
  <c r="W49" i="4" s="1"/>
  <c r="K46" i="16" s="1"/>
  <c r="O26" i="3"/>
  <c r="O11" i="3"/>
  <c r="O22" i="3"/>
  <c r="O21" i="3"/>
  <c r="O7" i="3"/>
  <c r="K14" i="3"/>
  <c r="K20" i="3"/>
  <c r="K12" i="3"/>
  <c r="K17" i="3"/>
  <c r="C16" i="3"/>
  <c r="C14" i="3"/>
  <c r="C7" i="3"/>
  <c r="C24" i="3"/>
  <c r="C5" i="3"/>
  <c r="C8" i="3"/>
  <c r="C23" i="3"/>
  <c r="C9" i="3"/>
  <c r="C4" i="3"/>
  <c r="F20" i="4" s="1"/>
  <c r="G20" i="4" s="1"/>
  <c r="H20" i="4" s="1"/>
  <c r="E17" i="16" s="1"/>
  <c r="C6" i="3"/>
  <c r="C18" i="3"/>
  <c r="C27" i="3"/>
  <c r="U60" i="4"/>
  <c r="V60" i="4" s="1"/>
  <c r="W60" i="4" s="1"/>
  <c r="K57" i="16" s="1"/>
  <c r="U97" i="4"/>
  <c r="V97" i="4" s="1"/>
  <c r="W97" i="4" s="1"/>
  <c r="K94" i="16" s="1"/>
  <c r="U44" i="4"/>
  <c r="V44" i="4" s="1"/>
  <c r="W44" i="4" s="1"/>
  <c r="K41" i="16" s="1"/>
  <c r="U89" i="4"/>
  <c r="V89" i="4" s="1"/>
  <c r="W89" i="4" s="1"/>
  <c r="K86" i="16" s="1"/>
  <c r="U105" i="4"/>
  <c r="V105" i="4" s="1"/>
  <c r="W105" i="4" s="1"/>
  <c r="K102" i="16" s="1"/>
  <c r="U149" i="4"/>
  <c r="V149" i="4" s="1"/>
  <c r="W149" i="4" s="1"/>
  <c r="K146" i="16" s="1"/>
  <c r="U34" i="4"/>
  <c r="V34" i="4" s="1"/>
  <c r="W34" i="4" s="1"/>
  <c r="K31" i="16" s="1"/>
  <c r="P33" i="4"/>
  <c r="Q33" i="4" s="1"/>
  <c r="R33" i="4" s="1"/>
  <c r="I30" i="16" s="1"/>
  <c r="P134" i="4"/>
  <c r="Q134" i="4" s="1"/>
  <c r="R134" i="4" s="1"/>
  <c r="I131" i="16" s="1"/>
  <c r="P66" i="4"/>
  <c r="Q66" i="4" s="1"/>
  <c r="R66" i="4" s="1"/>
  <c r="I63" i="16" s="1"/>
  <c r="P126" i="4"/>
  <c r="Q126" i="4" s="1"/>
  <c r="R126" i="4" s="1"/>
  <c r="I123" i="16" s="1"/>
  <c r="P147" i="4"/>
  <c r="Q147" i="4" s="1"/>
  <c r="R147" i="4" s="1"/>
  <c r="I144" i="16" s="1"/>
  <c r="Z100" i="4"/>
  <c r="AA100" i="4" s="1"/>
  <c r="AB100" i="4" s="1"/>
  <c r="M97" i="16" s="1"/>
  <c r="Z74" i="4"/>
  <c r="AA74" i="4" s="1"/>
  <c r="AB74" i="4" s="1"/>
  <c r="M71" i="16" s="1"/>
  <c r="Z21" i="4"/>
  <c r="AA21" i="4" s="1"/>
  <c r="AB21" i="4" s="1"/>
  <c r="M18" i="16" s="1"/>
  <c r="K78" i="4"/>
  <c r="L78" i="4" s="1"/>
  <c r="M78" i="4" s="1"/>
  <c r="G75" i="16" s="1"/>
  <c r="K146" i="4"/>
  <c r="L146" i="4" s="1"/>
  <c r="M146" i="4" s="1"/>
  <c r="K100" i="4"/>
  <c r="L100" i="4" s="1"/>
  <c r="M100" i="4" s="1"/>
  <c r="G97" i="16" s="1"/>
  <c r="K72" i="4"/>
  <c r="L72" i="4" s="1"/>
  <c r="M72" i="4" s="1"/>
  <c r="G69" i="16" s="1"/>
  <c r="K101" i="4"/>
  <c r="L101" i="4" s="1"/>
  <c r="M101" i="4" s="1"/>
  <c r="U130" i="4"/>
  <c r="V130" i="4" s="1"/>
  <c r="W130" i="4" s="1"/>
  <c r="K127" i="16" s="1"/>
  <c r="U134" i="4"/>
  <c r="V134" i="4" s="1"/>
  <c r="W134" i="4" s="1"/>
  <c r="K131" i="16" s="1"/>
  <c r="U48" i="4"/>
  <c r="V48" i="4" s="1"/>
  <c r="W48" i="4" s="1"/>
  <c r="K45" i="16" s="1"/>
  <c r="U75" i="4"/>
  <c r="V75" i="4" s="1"/>
  <c r="W75" i="4" s="1"/>
  <c r="K72" i="16" s="1"/>
  <c r="U18" i="4"/>
  <c r="V18" i="4" s="1"/>
  <c r="W18" i="4" s="1"/>
  <c r="K15" i="16" s="1"/>
  <c r="K16" i="4"/>
  <c r="L16" i="4" s="1"/>
  <c r="M16" i="4" s="1"/>
  <c r="G13" i="16" s="1"/>
  <c r="K105" i="4"/>
  <c r="L105" i="4" s="1"/>
  <c r="M105" i="4" s="1"/>
  <c r="K135" i="4"/>
  <c r="L135" i="4" s="1"/>
  <c r="M135" i="4" s="1"/>
  <c r="K40" i="4"/>
  <c r="L40" i="4" s="1"/>
  <c r="M40" i="4" s="1"/>
  <c r="K44" i="4"/>
  <c r="L44" i="4" s="1"/>
  <c r="M44" i="4" s="1"/>
  <c r="K95" i="4"/>
  <c r="L95" i="4" s="1"/>
  <c r="M95" i="4" s="1"/>
  <c r="K14" i="4"/>
  <c r="L14" i="4" s="1"/>
  <c r="M14" i="4" s="1"/>
  <c r="K61" i="4"/>
  <c r="L61" i="4" s="1"/>
  <c r="M61" i="4" s="1"/>
  <c r="K73" i="4"/>
  <c r="L73" i="4" s="1"/>
  <c r="M73" i="4" s="1"/>
  <c r="K114" i="4"/>
  <c r="L114" i="4" s="1"/>
  <c r="M114" i="4" s="1"/>
  <c r="G111" i="16" s="1"/>
  <c r="K145" i="4"/>
  <c r="L145" i="4" s="1"/>
  <c r="M145" i="4" s="1"/>
  <c r="K57" i="4"/>
  <c r="L57" i="4" s="1"/>
  <c r="M57" i="4" s="1"/>
  <c r="K84" i="4"/>
  <c r="L84" i="4" s="1"/>
  <c r="M84" i="4" s="1"/>
  <c r="K60" i="4"/>
  <c r="L60" i="4" s="1"/>
  <c r="M60" i="4" s="1"/>
  <c r="G57" i="16" s="1"/>
  <c r="K74" i="4"/>
  <c r="L74" i="4" s="1"/>
  <c r="M74" i="4" s="1"/>
  <c r="K76" i="4"/>
  <c r="L76" i="4" s="1"/>
  <c r="M76" i="4" s="1"/>
  <c r="K18" i="4"/>
  <c r="L18" i="4" s="1"/>
  <c r="M18" i="4" s="1"/>
  <c r="K80" i="4"/>
  <c r="L80" i="4" s="1"/>
  <c r="M80" i="4" s="1"/>
  <c r="G77" i="16" s="1"/>
  <c r="K10" i="4"/>
  <c r="L10" i="4" s="1"/>
  <c r="M10" i="4" s="1"/>
  <c r="P20" i="4"/>
  <c r="Q20" i="4" s="1"/>
  <c r="R20" i="4" s="1"/>
  <c r="P18" i="4"/>
  <c r="Q18" i="4" s="1"/>
  <c r="R18" i="4" s="1"/>
  <c r="I15" i="16" s="1"/>
  <c r="P53" i="4"/>
  <c r="Q53" i="4" s="1"/>
  <c r="R53" i="4" s="1"/>
  <c r="I50" i="16" s="1"/>
  <c r="P88" i="4"/>
  <c r="Q88" i="4" s="1"/>
  <c r="R88" i="4" s="1"/>
  <c r="I85" i="16" s="1"/>
  <c r="P104" i="4"/>
  <c r="Q104" i="4" s="1"/>
  <c r="R104" i="4" s="1"/>
  <c r="I101" i="16" s="1"/>
  <c r="P10" i="4"/>
  <c r="Q10" i="4" s="1"/>
  <c r="R10" i="4" s="1"/>
  <c r="I7" i="16" s="1"/>
  <c r="P65" i="4"/>
  <c r="Q65" i="4" s="1"/>
  <c r="R65" i="4" s="1"/>
  <c r="I62" i="16" s="1"/>
  <c r="P84" i="4"/>
  <c r="Q84" i="4" s="1"/>
  <c r="R84" i="4" s="1"/>
  <c r="I81" i="16" s="1"/>
  <c r="P109" i="4"/>
  <c r="Q109" i="4" s="1"/>
  <c r="R109" i="4" s="1"/>
  <c r="I106" i="16" s="1"/>
  <c r="P154" i="4"/>
  <c r="Q154" i="4" s="1"/>
  <c r="R154" i="4" s="1"/>
  <c r="I151" i="16" s="1"/>
  <c r="P85" i="4"/>
  <c r="Q85" i="4" s="1"/>
  <c r="R85" i="4" s="1"/>
  <c r="I82" i="16" s="1"/>
  <c r="P119" i="4"/>
  <c r="Q119" i="4" s="1"/>
  <c r="R119" i="4" s="1"/>
  <c r="I116" i="16" s="1"/>
  <c r="U32" i="4"/>
  <c r="V32" i="4" s="1"/>
  <c r="W32" i="4" s="1"/>
  <c r="K29" i="16" s="1"/>
  <c r="U37" i="4"/>
  <c r="V37" i="4" s="1"/>
  <c r="W37" i="4" s="1"/>
  <c r="K34" i="16" s="1"/>
  <c r="U58" i="4"/>
  <c r="V58" i="4" s="1"/>
  <c r="W58" i="4" s="1"/>
  <c r="K55" i="16" s="1"/>
  <c r="U109" i="4"/>
  <c r="V109" i="4" s="1"/>
  <c r="W109" i="4" s="1"/>
  <c r="K106" i="16" s="1"/>
  <c r="U52" i="4"/>
  <c r="V52" i="4" s="1"/>
  <c r="W52" i="4" s="1"/>
  <c r="K49" i="16" s="1"/>
  <c r="U154" i="4"/>
  <c r="V154" i="4" s="1"/>
  <c r="W154" i="4" s="1"/>
  <c r="K151" i="16" s="1"/>
  <c r="U146" i="4"/>
  <c r="V146" i="4" s="1"/>
  <c r="W146" i="4" s="1"/>
  <c r="K143" i="16" s="1"/>
  <c r="AJ65" i="4"/>
  <c r="AK65" i="4" s="1"/>
  <c r="AL65" i="4" s="1"/>
  <c r="Q62" i="16" s="1"/>
  <c r="AJ141" i="4"/>
  <c r="AK141" i="4" s="1"/>
  <c r="AL141" i="4" s="1"/>
  <c r="Q138" i="16" s="1"/>
  <c r="AJ152" i="4"/>
  <c r="AK152" i="4" s="1"/>
  <c r="AL152" i="4" s="1"/>
  <c r="Q149" i="16" s="1"/>
  <c r="AJ52" i="4"/>
  <c r="AK52" i="4" s="1"/>
  <c r="AL52" i="4" s="1"/>
  <c r="Q49" i="16" s="1"/>
  <c r="AJ18" i="4"/>
  <c r="AK18" i="4" s="1"/>
  <c r="AL18" i="4" s="1"/>
  <c r="Q15" i="16" s="1"/>
  <c r="AJ58" i="4"/>
  <c r="AK58" i="4" s="1"/>
  <c r="AL58" i="4" s="1"/>
  <c r="Q55" i="16" s="1"/>
  <c r="AJ84" i="4"/>
  <c r="AK84" i="4" s="1"/>
  <c r="AL84" i="4" s="1"/>
  <c r="Q81" i="16" s="1"/>
  <c r="AJ54" i="4"/>
  <c r="AK54" i="4" s="1"/>
  <c r="AL54" i="4" s="1"/>
  <c r="Q51" i="16" s="1"/>
  <c r="AJ96" i="4"/>
  <c r="AK96" i="4" s="1"/>
  <c r="AL96" i="4" s="1"/>
  <c r="Q93" i="16" s="1"/>
  <c r="AJ111" i="4"/>
  <c r="AK111" i="4" s="1"/>
  <c r="AL111" i="4" s="1"/>
  <c r="Q108" i="16" s="1"/>
  <c r="AJ122" i="4"/>
  <c r="AK122" i="4" s="1"/>
  <c r="AL122" i="4" s="1"/>
  <c r="Q119" i="16" s="1"/>
  <c r="AJ53" i="4"/>
  <c r="AK53" i="4" s="1"/>
  <c r="AL53" i="4" s="1"/>
  <c r="Q50" i="16" s="1"/>
  <c r="AJ117" i="4"/>
  <c r="AK117" i="4" s="1"/>
  <c r="AL117" i="4" s="1"/>
  <c r="Q114" i="16" s="1"/>
  <c r="AJ115" i="4"/>
  <c r="AK115" i="4" s="1"/>
  <c r="AL115" i="4" s="1"/>
  <c r="Q112" i="16" s="1"/>
  <c r="AJ140" i="4"/>
  <c r="AK140" i="4" s="1"/>
  <c r="AL140" i="4" s="1"/>
  <c r="Q137" i="16" s="1"/>
  <c r="AJ153" i="4"/>
  <c r="AK153" i="4" s="1"/>
  <c r="AL153" i="4" s="1"/>
  <c r="Q150" i="16" s="1"/>
  <c r="Z57" i="4"/>
  <c r="AA57" i="4" s="1"/>
  <c r="AB57" i="4" s="1"/>
  <c r="M54" i="16" s="1"/>
  <c r="Z86" i="4"/>
  <c r="AA86" i="4" s="1"/>
  <c r="AB86" i="4" s="1"/>
  <c r="M83" i="16" s="1"/>
  <c r="Z141" i="4"/>
  <c r="AA141" i="4" s="1"/>
  <c r="AB141" i="4" s="1"/>
  <c r="M138" i="16" s="1"/>
  <c r="B95" i="16"/>
  <c r="B96" i="16"/>
  <c r="B83" i="16"/>
  <c r="B84" i="16"/>
  <c r="B291" i="16"/>
  <c r="B295" i="4"/>
  <c r="B292" i="16" s="1"/>
  <c r="B359" i="16"/>
  <c r="B363" i="4"/>
  <c r="B360" i="16" s="1"/>
  <c r="B399" i="16"/>
  <c r="B403" i="4"/>
  <c r="B400" i="16" s="1"/>
  <c r="B239" i="16"/>
  <c r="B243" i="4"/>
  <c r="B240" i="16" s="1"/>
  <c r="K12" i="4"/>
  <c r="L12" i="4" s="1"/>
  <c r="M12" i="4" s="1"/>
  <c r="K62" i="4"/>
  <c r="L62" i="4" s="1"/>
  <c r="M62" i="4" s="1"/>
  <c r="G59" i="16" s="1"/>
  <c r="K66" i="4"/>
  <c r="L66" i="4" s="1"/>
  <c r="M66" i="4" s="1"/>
  <c r="G63" i="16" s="1"/>
  <c r="K64" i="4"/>
  <c r="L64" i="4" s="1"/>
  <c r="M64" i="4" s="1"/>
  <c r="K117" i="4"/>
  <c r="L117" i="4" s="1"/>
  <c r="M117" i="4" s="1"/>
  <c r="G114" i="16" s="1"/>
  <c r="K25" i="4"/>
  <c r="L25" i="4" s="1"/>
  <c r="M25" i="4" s="1"/>
  <c r="G22" i="16" s="1"/>
  <c r="K48" i="4"/>
  <c r="L48" i="4" s="1"/>
  <c r="M48" i="4" s="1"/>
  <c r="K87" i="4"/>
  <c r="L87" i="4" s="1"/>
  <c r="M87" i="4" s="1"/>
  <c r="K110" i="4"/>
  <c r="L110" i="4" s="1"/>
  <c r="M110" i="4" s="1"/>
  <c r="K150" i="4"/>
  <c r="L150" i="4" s="1"/>
  <c r="M150" i="4" s="1"/>
  <c r="K45" i="4"/>
  <c r="L45" i="4" s="1"/>
  <c r="M45" i="4" s="1"/>
  <c r="K15" i="4"/>
  <c r="L15" i="4" s="1"/>
  <c r="M15" i="4" s="1"/>
  <c r="K49" i="4"/>
  <c r="L49" i="4" s="1"/>
  <c r="M49" i="4" s="1"/>
  <c r="K31" i="4"/>
  <c r="L31" i="4" s="1"/>
  <c r="M31" i="4" s="1"/>
  <c r="G28" i="16" s="1"/>
  <c r="K96" i="4"/>
  <c r="L96" i="4" s="1"/>
  <c r="M96" i="4" s="1"/>
  <c r="G93" i="16" s="1"/>
  <c r="K129" i="4"/>
  <c r="L129" i="4" s="1"/>
  <c r="M129" i="4" s="1"/>
  <c r="K136" i="4"/>
  <c r="L136" i="4" s="1"/>
  <c r="M136" i="4" s="1"/>
  <c r="G133" i="16" s="1"/>
  <c r="K140" i="4"/>
  <c r="L140" i="4" s="1"/>
  <c r="M140" i="4" s="1"/>
  <c r="K65" i="4"/>
  <c r="L65" i="4" s="1"/>
  <c r="M65" i="4" s="1"/>
  <c r="K115" i="4"/>
  <c r="L115" i="4" s="1"/>
  <c r="M115" i="4" s="1"/>
  <c r="K125" i="4"/>
  <c r="L125" i="4" s="1"/>
  <c r="M125" i="4" s="1"/>
  <c r="K154" i="4"/>
  <c r="L154" i="4" s="1"/>
  <c r="M154" i="4" s="1"/>
  <c r="G151" i="16" s="1"/>
  <c r="K113" i="4"/>
  <c r="L113" i="4" s="1"/>
  <c r="M113" i="4" s="1"/>
  <c r="K91" i="4"/>
  <c r="L91" i="4" s="1"/>
  <c r="M91" i="4" s="1"/>
  <c r="K141" i="4"/>
  <c r="L141" i="4" s="1"/>
  <c r="M141" i="4" s="1"/>
  <c r="K143" i="4"/>
  <c r="L143" i="4" s="1"/>
  <c r="M143" i="4" s="1"/>
  <c r="K152" i="4"/>
  <c r="L152" i="4" s="1"/>
  <c r="M152" i="4" s="1"/>
  <c r="K21" i="4"/>
  <c r="L21" i="4" s="1"/>
  <c r="M21" i="4" s="1"/>
  <c r="K33" i="4"/>
  <c r="L33" i="4" s="1"/>
  <c r="M33" i="4" s="1"/>
  <c r="G30" i="16" s="1"/>
  <c r="K58" i="4"/>
  <c r="L58" i="4" s="1"/>
  <c r="M58" i="4" s="1"/>
  <c r="K13" i="4"/>
  <c r="L13" i="4" s="1"/>
  <c r="M13" i="4" s="1"/>
  <c r="G10" i="16" s="1"/>
  <c r="K54" i="4"/>
  <c r="L54" i="4" s="1"/>
  <c r="M54" i="4" s="1"/>
  <c r="G51" i="16" s="1"/>
  <c r="K68" i="4"/>
  <c r="L68" i="4" s="1"/>
  <c r="M68" i="4" s="1"/>
  <c r="K71" i="4"/>
  <c r="L71" i="4" s="1"/>
  <c r="M71" i="4" s="1"/>
  <c r="K41" i="4"/>
  <c r="L41" i="4" s="1"/>
  <c r="M41" i="4" s="1"/>
  <c r="G38" i="16" s="1"/>
  <c r="K70" i="4"/>
  <c r="L70" i="4" s="1"/>
  <c r="M70" i="4" s="1"/>
  <c r="K85" i="4"/>
  <c r="L85" i="4" s="1"/>
  <c r="M85" i="4" s="1"/>
  <c r="G82" i="16" s="1"/>
  <c r="K112" i="4"/>
  <c r="L112" i="4" s="1"/>
  <c r="M112" i="4" s="1"/>
  <c r="K149" i="4"/>
  <c r="L149" i="4" s="1"/>
  <c r="M149" i="4" s="1"/>
  <c r="K29" i="4"/>
  <c r="L29" i="4" s="1"/>
  <c r="M29" i="4" s="1"/>
  <c r="G26" i="16" s="1"/>
  <c r="K77" i="4"/>
  <c r="L77" i="4" s="1"/>
  <c r="M77" i="4" s="1"/>
  <c r="K106" i="4"/>
  <c r="L106" i="4" s="1"/>
  <c r="M106" i="4" s="1"/>
  <c r="G103" i="16" s="1"/>
  <c r="K133" i="4"/>
  <c r="L133" i="4" s="1"/>
  <c r="M133" i="4" s="1"/>
  <c r="K82" i="4"/>
  <c r="L82" i="4" s="1"/>
  <c r="M82" i="4" s="1"/>
  <c r="P45" i="4"/>
  <c r="Q45" i="4" s="1"/>
  <c r="R45" i="4" s="1"/>
  <c r="I42" i="16" s="1"/>
  <c r="P21" i="4"/>
  <c r="Q21" i="4" s="1"/>
  <c r="R21" i="4" s="1"/>
  <c r="I18" i="16" s="1"/>
  <c r="P38" i="4"/>
  <c r="Q38" i="4" s="1"/>
  <c r="R38" i="4" s="1"/>
  <c r="I35" i="16" s="1"/>
  <c r="P130" i="4"/>
  <c r="Q130" i="4" s="1"/>
  <c r="R130" i="4" s="1"/>
  <c r="I127" i="16" s="1"/>
  <c r="P11" i="4"/>
  <c r="Q11" i="4" s="1"/>
  <c r="R11" i="4" s="1"/>
  <c r="I8" i="16" s="1"/>
  <c r="P74" i="4"/>
  <c r="Q74" i="4" s="1"/>
  <c r="R74" i="4" s="1"/>
  <c r="I71" i="16" s="1"/>
  <c r="P98" i="4"/>
  <c r="Q98" i="4" s="1"/>
  <c r="R98" i="4" s="1"/>
  <c r="I95" i="16" s="1"/>
  <c r="P105" i="4"/>
  <c r="Q105" i="4" s="1"/>
  <c r="R105" i="4" s="1"/>
  <c r="I102" i="16" s="1"/>
  <c r="P63" i="4"/>
  <c r="Q63" i="4" s="1"/>
  <c r="R63" i="4" s="1"/>
  <c r="I60" i="16" s="1"/>
  <c r="P110" i="4"/>
  <c r="Q110" i="4" s="1"/>
  <c r="R110" i="4" s="1"/>
  <c r="I107" i="16" s="1"/>
  <c r="P26" i="4"/>
  <c r="Q26" i="4" s="1"/>
  <c r="R26" i="4" s="1"/>
  <c r="I23" i="16" s="1"/>
  <c r="P34" i="4"/>
  <c r="Q34" i="4" s="1"/>
  <c r="R34" i="4" s="1"/>
  <c r="I31" i="16" s="1"/>
  <c r="P41" i="4"/>
  <c r="Q41" i="4" s="1"/>
  <c r="R41" i="4" s="1"/>
  <c r="I38" i="16" s="1"/>
  <c r="P124" i="4"/>
  <c r="Q124" i="4" s="1"/>
  <c r="R124" i="4" s="1"/>
  <c r="I121" i="16" s="1"/>
  <c r="P136" i="4"/>
  <c r="Q136" i="4" s="1"/>
  <c r="R136" i="4" s="1"/>
  <c r="I133" i="16" s="1"/>
  <c r="P99" i="4"/>
  <c r="Q99" i="4" s="1"/>
  <c r="R99" i="4" s="1"/>
  <c r="I96" i="16" s="1"/>
  <c r="P91" i="4"/>
  <c r="Q91" i="4" s="1"/>
  <c r="R91" i="4" s="1"/>
  <c r="I88" i="16" s="1"/>
  <c r="P127" i="4"/>
  <c r="Q127" i="4" s="1"/>
  <c r="R127" i="4" s="1"/>
  <c r="I124" i="16" s="1"/>
  <c r="U141" i="4"/>
  <c r="V141" i="4" s="1"/>
  <c r="W141" i="4" s="1"/>
  <c r="K138" i="16" s="1"/>
  <c r="U80" i="4"/>
  <c r="V80" i="4" s="1"/>
  <c r="W80" i="4" s="1"/>
  <c r="K77" i="16" s="1"/>
  <c r="U118" i="4"/>
  <c r="V118" i="4" s="1"/>
  <c r="W118" i="4" s="1"/>
  <c r="K115" i="16" s="1"/>
  <c r="U144" i="4"/>
  <c r="V144" i="4" s="1"/>
  <c r="W144" i="4" s="1"/>
  <c r="K141" i="16" s="1"/>
  <c r="U28" i="4"/>
  <c r="V28" i="4" s="1"/>
  <c r="W28" i="4" s="1"/>
  <c r="K25" i="16" s="1"/>
  <c r="U140" i="4"/>
  <c r="V140" i="4" s="1"/>
  <c r="W140" i="4" s="1"/>
  <c r="K137" i="16" s="1"/>
  <c r="U16" i="4"/>
  <c r="V16" i="4" s="1"/>
  <c r="W16" i="4" s="1"/>
  <c r="K13" i="16" s="1"/>
  <c r="U150" i="4"/>
  <c r="V150" i="4" s="1"/>
  <c r="W150" i="4" s="1"/>
  <c r="K147" i="16" s="1"/>
  <c r="U50" i="4"/>
  <c r="V50" i="4" s="1"/>
  <c r="W50" i="4" s="1"/>
  <c r="K47" i="16" s="1"/>
  <c r="U64" i="4"/>
  <c r="V64" i="4" s="1"/>
  <c r="W64" i="4" s="1"/>
  <c r="K61" i="16" s="1"/>
  <c r="U68" i="4"/>
  <c r="V68" i="4" s="1"/>
  <c r="W68" i="4" s="1"/>
  <c r="K65" i="16" s="1"/>
  <c r="U20" i="4"/>
  <c r="V20" i="4" s="1"/>
  <c r="W20" i="4" s="1"/>
  <c r="K17" i="16" s="1"/>
  <c r="U29" i="4"/>
  <c r="V29" i="4" s="1"/>
  <c r="W29" i="4" s="1"/>
  <c r="K26" i="16" s="1"/>
  <c r="U8" i="4"/>
  <c r="V8" i="4" s="1"/>
  <c r="W8" i="4" s="1"/>
  <c r="K5" i="16" s="1"/>
  <c r="U26" i="4"/>
  <c r="V26" i="4" s="1"/>
  <c r="W26" i="4" s="1"/>
  <c r="K23" i="16" s="1"/>
  <c r="U46" i="4"/>
  <c r="V46" i="4" s="1"/>
  <c r="W46" i="4" s="1"/>
  <c r="K43" i="16" s="1"/>
  <c r="U104" i="4"/>
  <c r="V104" i="4" s="1"/>
  <c r="W104" i="4" s="1"/>
  <c r="K101" i="16" s="1"/>
  <c r="U116" i="4"/>
  <c r="V116" i="4" s="1"/>
  <c r="W116" i="4" s="1"/>
  <c r="K113" i="16" s="1"/>
  <c r="U128" i="4"/>
  <c r="V128" i="4" s="1"/>
  <c r="W128" i="4" s="1"/>
  <c r="K125" i="16" s="1"/>
  <c r="U84" i="4"/>
  <c r="V84" i="4" s="1"/>
  <c r="W84" i="4" s="1"/>
  <c r="K81" i="16" s="1"/>
  <c r="U93" i="4"/>
  <c r="V93" i="4" s="1"/>
  <c r="W93" i="4" s="1"/>
  <c r="K90" i="16" s="1"/>
  <c r="U108" i="4"/>
  <c r="V108" i="4" s="1"/>
  <c r="W108" i="4" s="1"/>
  <c r="K105" i="16" s="1"/>
  <c r="U31" i="4"/>
  <c r="V31" i="4" s="1"/>
  <c r="W31" i="4" s="1"/>
  <c r="K28" i="16" s="1"/>
  <c r="Z34" i="4"/>
  <c r="AA34" i="4" s="1"/>
  <c r="AB34" i="4" s="1"/>
  <c r="M31" i="16" s="1"/>
  <c r="Z95" i="4"/>
  <c r="AA95" i="4" s="1"/>
  <c r="AB95" i="4" s="1"/>
  <c r="M92" i="16" s="1"/>
  <c r="Z124" i="4"/>
  <c r="AA124" i="4" s="1"/>
  <c r="AB124" i="4" s="1"/>
  <c r="M121" i="16" s="1"/>
  <c r="Z75" i="4"/>
  <c r="AA75" i="4" s="1"/>
  <c r="AB75" i="4" s="1"/>
  <c r="M72" i="16" s="1"/>
  <c r="Z14" i="4"/>
  <c r="AA14" i="4" s="1"/>
  <c r="Z142" i="4"/>
  <c r="AA142" i="4" s="1"/>
  <c r="AB142" i="4" s="1"/>
  <c r="M139" i="16" s="1"/>
  <c r="Z58" i="4"/>
  <c r="AA58" i="4" s="1"/>
  <c r="AB58" i="4" s="1"/>
  <c r="M55" i="16" s="1"/>
  <c r="Z71" i="4"/>
  <c r="AA71" i="4" s="1"/>
  <c r="AB71" i="4" s="1"/>
  <c r="M68" i="16" s="1"/>
  <c r="AE27" i="4"/>
  <c r="AF27" i="4" s="1"/>
  <c r="AG27" i="4" s="1"/>
  <c r="O24" i="16" s="1"/>
  <c r="AE54" i="4"/>
  <c r="AF54" i="4" s="1"/>
  <c r="AG54" i="4" s="1"/>
  <c r="O51" i="16" s="1"/>
  <c r="AE53" i="4"/>
  <c r="AF53" i="4" s="1"/>
  <c r="AG53" i="4" s="1"/>
  <c r="O50" i="16" s="1"/>
  <c r="AE92" i="4"/>
  <c r="AF92" i="4" s="1"/>
  <c r="AG92" i="4" s="1"/>
  <c r="O89" i="16" s="1"/>
  <c r="AE99" i="4"/>
  <c r="AF99" i="4" s="1"/>
  <c r="AG99" i="4" s="1"/>
  <c r="O96" i="16" s="1"/>
  <c r="AE118" i="4"/>
  <c r="AF118" i="4" s="1"/>
  <c r="AG118" i="4" s="1"/>
  <c r="O115" i="16" s="1"/>
  <c r="AE25" i="4"/>
  <c r="AF25" i="4" s="1"/>
  <c r="AG25" i="4" s="1"/>
  <c r="O22" i="16" s="1"/>
  <c r="AE115" i="4"/>
  <c r="AF115" i="4" s="1"/>
  <c r="AG115" i="4" s="1"/>
  <c r="O112" i="16" s="1"/>
  <c r="AE91" i="4"/>
  <c r="AF91" i="4" s="1"/>
  <c r="AG91" i="4" s="1"/>
  <c r="O88" i="16" s="1"/>
  <c r="AE150" i="4"/>
  <c r="AF150" i="4" s="1"/>
  <c r="AG150" i="4" s="1"/>
  <c r="O147" i="16" s="1"/>
  <c r="AE110" i="4"/>
  <c r="AF110" i="4" s="1"/>
  <c r="AG110" i="4" s="1"/>
  <c r="O107" i="16" s="1"/>
  <c r="AE111" i="4"/>
  <c r="AF111" i="4" s="1"/>
  <c r="AG111" i="4" s="1"/>
  <c r="O108" i="16" s="1"/>
  <c r="AE68" i="4"/>
  <c r="AF68" i="4" s="1"/>
  <c r="AG68" i="4" s="1"/>
  <c r="O65" i="16" s="1"/>
  <c r="AE69" i="4"/>
  <c r="AF69" i="4" s="1"/>
  <c r="AG69" i="4" s="1"/>
  <c r="O66" i="16" s="1"/>
  <c r="AE37" i="4"/>
  <c r="AF37" i="4" s="1"/>
  <c r="AG37" i="4" s="1"/>
  <c r="O34" i="16" s="1"/>
  <c r="AE46" i="4"/>
  <c r="AF46" i="4" s="1"/>
  <c r="AG46" i="4" s="1"/>
  <c r="O43" i="16" s="1"/>
  <c r="AE89" i="4"/>
  <c r="AF89" i="4" s="1"/>
  <c r="AG89" i="4" s="1"/>
  <c r="O86" i="16" s="1"/>
  <c r="AE8" i="4"/>
  <c r="AF8" i="4" s="1"/>
  <c r="AG8" i="4" s="1"/>
  <c r="O5" i="16" s="1"/>
  <c r="AE26" i="4"/>
  <c r="AF26" i="4" s="1"/>
  <c r="AG26" i="4" s="1"/>
  <c r="O23" i="16" s="1"/>
  <c r="AE9" i="4"/>
  <c r="AF9" i="4" s="1"/>
  <c r="AG9" i="4" s="1"/>
  <c r="O6" i="16" s="1"/>
  <c r="AE72" i="4"/>
  <c r="AF72" i="4" s="1"/>
  <c r="AG72" i="4" s="1"/>
  <c r="O69" i="16" s="1"/>
  <c r="AE78" i="4"/>
  <c r="AF78" i="4" s="1"/>
  <c r="AG78" i="4" s="1"/>
  <c r="O75" i="16" s="1"/>
  <c r="AE80" i="4"/>
  <c r="AF80" i="4" s="1"/>
  <c r="AG80" i="4" s="1"/>
  <c r="O77" i="16" s="1"/>
  <c r="AE101" i="4"/>
  <c r="AF101" i="4" s="1"/>
  <c r="AG101" i="4" s="1"/>
  <c r="O98" i="16" s="1"/>
  <c r="AE105" i="4"/>
  <c r="AF105" i="4" s="1"/>
  <c r="AG105" i="4" s="1"/>
  <c r="O102" i="16" s="1"/>
  <c r="AE136" i="4"/>
  <c r="AF136" i="4" s="1"/>
  <c r="AG136" i="4" s="1"/>
  <c r="O133" i="16" s="1"/>
  <c r="AE73" i="4"/>
  <c r="AF73" i="4" s="1"/>
  <c r="AG73" i="4" s="1"/>
  <c r="O70" i="16" s="1"/>
  <c r="AE114" i="4"/>
  <c r="AF114" i="4" s="1"/>
  <c r="AG114" i="4" s="1"/>
  <c r="O111" i="16" s="1"/>
  <c r="AE120" i="4"/>
  <c r="AF120" i="4" s="1"/>
  <c r="AG120" i="4" s="1"/>
  <c r="O117" i="16" s="1"/>
  <c r="AE127" i="4"/>
  <c r="AF127" i="4" s="1"/>
  <c r="AG127" i="4" s="1"/>
  <c r="O124" i="16" s="1"/>
  <c r="AE128" i="4"/>
  <c r="AF128" i="4" s="1"/>
  <c r="AG128" i="4" s="1"/>
  <c r="O125" i="16" s="1"/>
  <c r="AE84" i="4"/>
  <c r="AF84" i="4" s="1"/>
  <c r="AG84" i="4" s="1"/>
  <c r="O81" i="16" s="1"/>
  <c r="AE86" i="4"/>
  <c r="AF86" i="4" s="1"/>
  <c r="AG86" i="4" s="1"/>
  <c r="O83" i="16" s="1"/>
  <c r="AE82" i="4"/>
  <c r="AF82" i="4" s="1"/>
  <c r="AG82" i="4" s="1"/>
  <c r="O79" i="16" s="1"/>
  <c r="AJ36" i="4"/>
  <c r="AK36" i="4" s="1"/>
  <c r="AL36" i="4" s="1"/>
  <c r="Q33" i="16" s="1"/>
  <c r="AJ63" i="4"/>
  <c r="AK63" i="4" s="1"/>
  <c r="AL63" i="4" s="1"/>
  <c r="Q60" i="16" s="1"/>
  <c r="AJ101" i="4"/>
  <c r="AK101" i="4" s="1"/>
  <c r="AL101" i="4" s="1"/>
  <c r="Q98" i="16" s="1"/>
  <c r="AJ124" i="4"/>
  <c r="AK124" i="4" s="1"/>
  <c r="AL124" i="4" s="1"/>
  <c r="Q121" i="16" s="1"/>
  <c r="AJ142" i="4"/>
  <c r="AK142" i="4" s="1"/>
  <c r="AL142" i="4" s="1"/>
  <c r="Q139" i="16" s="1"/>
  <c r="AJ91" i="4"/>
  <c r="AK91" i="4" s="1"/>
  <c r="AL91" i="4" s="1"/>
  <c r="Q88" i="16" s="1"/>
  <c r="AJ24" i="4"/>
  <c r="AK24" i="4" s="1"/>
  <c r="AL24" i="4" s="1"/>
  <c r="Q21" i="16" s="1"/>
  <c r="AJ144" i="4"/>
  <c r="AK144" i="4" s="1"/>
  <c r="AL144" i="4" s="1"/>
  <c r="Q141" i="16" s="1"/>
  <c r="AJ149" i="4"/>
  <c r="AK149" i="4" s="1"/>
  <c r="AL149" i="4" s="1"/>
  <c r="Q146" i="16" s="1"/>
  <c r="F66" i="4"/>
  <c r="G66" i="4" s="1"/>
  <c r="H66" i="4" s="1"/>
  <c r="F116" i="4"/>
  <c r="G116" i="4" s="1"/>
  <c r="H116" i="4" s="1"/>
  <c r="F119" i="4"/>
  <c r="G119" i="4" s="1"/>
  <c r="H119" i="4" s="1"/>
  <c r="F31" i="4"/>
  <c r="G31" i="4" s="1"/>
  <c r="H31" i="4" s="1"/>
  <c r="F55" i="4"/>
  <c r="G55" i="4" s="1"/>
  <c r="H55" i="4" s="1"/>
  <c r="F59" i="4"/>
  <c r="G59" i="4" s="1"/>
  <c r="H59" i="4" s="1"/>
  <c r="F114" i="4"/>
  <c r="G114" i="4" s="1"/>
  <c r="H114" i="4" s="1"/>
  <c r="F118" i="4"/>
  <c r="G118" i="4" s="1"/>
  <c r="H118" i="4" s="1"/>
  <c r="F111" i="4"/>
  <c r="G111" i="4" s="1"/>
  <c r="H111" i="4" s="1"/>
  <c r="F37" i="4"/>
  <c r="G37" i="4" s="1"/>
  <c r="H37" i="4" s="1"/>
  <c r="B119" i="16"/>
  <c r="B120" i="16"/>
  <c r="B43" i="16"/>
  <c r="B44" i="16"/>
  <c r="B51" i="16"/>
  <c r="B52" i="16"/>
  <c r="B179" i="16"/>
  <c r="B183" i="4"/>
  <c r="B180" i="16" s="1"/>
  <c r="AJ14" i="4"/>
  <c r="AK14" i="4" s="1"/>
  <c r="AL14" i="4" s="1"/>
  <c r="Q11" i="16" s="1"/>
  <c r="AJ12" i="4"/>
  <c r="AK12" i="4" s="1"/>
  <c r="AL12" i="4" s="1"/>
  <c r="Q9" i="16" s="1"/>
  <c r="AJ30" i="4"/>
  <c r="AK30" i="4" s="1"/>
  <c r="AL30" i="4" s="1"/>
  <c r="Q27" i="16" s="1"/>
  <c r="AJ28" i="4"/>
  <c r="AK28" i="4" s="1"/>
  <c r="AL28" i="4" s="1"/>
  <c r="Q25" i="16" s="1"/>
  <c r="AJ34" i="4"/>
  <c r="AK34" i="4" s="1"/>
  <c r="AL34" i="4" s="1"/>
  <c r="Q31" i="16" s="1"/>
  <c r="AJ64" i="4"/>
  <c r="AK64" i="4" s="1"/>
  <c r="AL64" i="4" s="1"/>
  <c r="Q61" i="16" s="1"/>
  <c r="AJ137" i="4"/>
  <c r="AK137" i="4" s="1"/>
  <c r="AL137" i="4" s="1"/>
  <c r="Q134" i="16" s="1"/>
  <c r="AJ98" i="4"/>
  <c r="AK98" i="4" s="1"/>
  <c r="AL98" i="4" s="1"/>
  <c r="Q95" i="16" s="1"/>
  <c r="AJ87" i="4"/>
  <c r="AK87" i="4" s="1"/>
  <c r="AL87" i="4" s="1"/>
  <c r="Q84" i="16" s="1"/>
  <c r="AJ133" i="4"/>
  <c r="AK133" i="4" s="1"/>
  <c r="AL133" i="4" s="1"/>
  <c r="Q130" i="16" s="1"/>
  <c r="AJ143" i="4"/>
  <c r="AK143" i="4" s="1"/>
  <c r="AL143" i="4" s="1"/>
  <c r="Q140" i="16" s="1"/>
  <c r="B267" i="16"/>
  <c r="B271" i="4"/>
  <c r="B268" i="16" s="1"/>
  <c r="B339" i="16"/>
  <c r="B343" i="4"/>
  <c r="B340" i="16" s="1"/>
  <c r="B383" i="16"/>
  <c r="B387" i="4"/>
  <c r="B384" i="16" s="1"/>
  <c r="B203" i="16"/>
  <c r="B207" i="4"/>
  <c r="B204" i="16" s="1"/>
  <c r="B327" i="16"/>
  <c r="B331" i="4"/>
  <c r="B328" i="16" s="1"/>
  <c r="B367" i="16"/>
  <c r="B371" i="4"/>
  <c r="B368" i="16" s="1"/>
  <c r="K30" i="4"/>
  <c r="L30" i="4" s="1"/>
  <c r="M30" i="4" s="1"/>
  <c r="G27" i="16" s="1"/>
  <c r="K127" i="4"/>
  <c r="L127" i="4" s="1"/>
  <c r="M127" i="4" s="1"/>
  <c r="P49" i="4"/>
  <c r="Q49" i="4" s="1"/>
  <c r="R49" i="4" s="1"/>
  <c r="I46" i="16" s="1"/>
  <c r="P62" i="4"/>
  <c r="Q62" i="4" s="1"/>
  <c r="R62" i="4" s="1"/>
  <c r="I59" i="16" s="1"/>
  <c r="P39" i="4"/>
  <c r="Q39" i="4" s="1"/>
  <c r="R39" i="4" s="1"/>
  <c r="I36" i="16" s="1"/>
  <c r="P114" i="4"/>
  <c r="Q114" i="4" s="1"/>
  <c r="R114" i="4" s="1"/>
  <c r="I111" i="16" s="1"/>
  <c r="Z121" i="4"/>
  <c r="AA121" i="4" s="1"/>
  <c r="AB121" i="4" s="1"/>
  <c r="M118" i="16" s="1"/>
  <c r="Z130" i="4"/>
  <c r="AA130" i="4" s="1"/>
  <c r="AB130" i="4" s="1"/>
  <c r="M127" i="16" s="1"/>
  <c r="Z82" i="4"/>
  <c r="AA82" i="4" s="1"/>
  <c r="AB82" i="4" s="1"/>
  <c r="M79" i="16" s="1"/>
  <c r="Z78" i="4"/>
  <c r="AA78" i="4" s="1"/>
  <c r="AB78" i="4" s="1"/>
  <c r="M75" i="16" s="1"/>
  <c r="Z83" i="4"/>
  <c r="AA83" i="4" s="1"/>
  <c r="AB83" i="4" s="1"/>
  <c r="M80" i="16" s="1"/>
  <c r="Z140" i="4"/>
  <c r="AA140" i="4" s="1"/>
  <c r="AB140" i="4" s="1"/>
  <c r="M137" i="16" s="1"/>
  <c r="Z136" i="4"/>
  <c r="AA136" i="4" s="1"/>
  <c r="AB136" i="4" s="1"/>
  <c r="M133" i="16" s="1"/>
  <c r="Z101" i="4"/>
  <c r="AA101" i="4" s="1"/>
  <c r="AB101" i="4" s="1"/>
  <c r="M98" i="16" s="1"/>
  <c r="Z44" i="4"/>
  <c r="AA44" i="4" s="1"/>
  <c r="AB44" i="4" s="1"/>
  <c r="M41" i="16" s="1"/>
  <c r="Z52" i="4"/>
  <c r="AA52" i="4" s="1"/>
  <c r="AB52" i="4" s="1"/>
  <c r="M49" i="16" s="1"/>
  <c r="Z56" i="4"/>
  <c r="AA56" i="4" s="1"/>
  <c r="AB56" i="4" s="1"/>
  <c r="M53" i="16" s="1"/>
  <c r="Z61" i="4"/>
  <c r="AA61" i="4" s="1"/>
  <c r="AB61" i="4" s="1"/>
  <c r="M58" i="16" s="1"/>
  <c r="Z30" i="4"/>
  <c r="AA30" i="4" s="1"/>
  <c r="AB30" i="4" s="1"/>
  <c r="M27" i="16" s="1"/>
  <c r="Z114" i="4"/>
  <c r="AA114" i="4" s="1"/>
  <c r="AB114" i="4" s="1"/>
  <c r="M111" i="16" s="1"/>
  <c r="Z120" i="4"/>
  <c r="AA120" i="4" s="1"/>
  <c r="AB120" i="4" s="1"/>
  <c r="M117" i="16" s="1"/>
  <c r="Z76" i="4"/>
  <c r="AA76" i="4" s="1"/>
  <c r="AB76" i="4" s="1"/>
  <c r="M73" i="16" s="1"/>
  <c r="Z115" i="4"/>
  <c r="AA115" i="4" s="1"/>
  <c r="AB115" i="4" s="1"/>
  <c r="M112" i="16" s="1"/>
  <c r="Z145" i="4"/>
  <c r="AA145" i="4" s="1"/>
  <c r="AB145" i="4" s="1"/>
  <c r="M142" i="16" s="1"/>
  <c r="AE138" i="4"/>
  <c r="AF138" i="4" s="1"/>
  <c r="AG138" i="4" s="1"/>
  <c r="O135" i="16" s="1"/>
  <c r="AE90" i="4"/>
  <c r="AF90" i="4" s="1"/>
  <c r="AG90" i="4" s="1"/>
  <c r="O87" i="16" s="1"/>
  <c r="AE108" i="4"/>
  <c r="AF108" i="4" s="1"/>
  <c r="AG108" i="4" s="1"/>
  <c r="O105" i="16" s="1"/>
  <c r="AE149" i="4"/>
  <c r="AF149" i="4" s="1"/>
  <c r="AG149" i="4" s="1"/>
  <c r="O146" i="16" s="1"/>
  <c r="AE81" i="4"/>
  <c r="AF81" i="4" s="1"/>
  <c r="AG81" i="4" s="1"/>
  <c r="O78" i="16" s="1"/>
  <c r="AE116" i="4"/>
  <c r="AF116" i="4" s="1"/>
  <c r="AG116" i="4" s="1"/>
  <c r="O113" i="16" s="1"/>
  <c r="AE44" i="4"/>
  <c r="AF44" i="4" s="1"/>
  <c r="AG44" i="4" s="1"/>
  <c r="O41" i="16" s="1"/>
  <c r="AE76" i="4"/>
  <c r="AF76" i="4" s="1"/>
  <c r="AG76" i="4" s="1"/>
  <c r="O73" i="16" s="1"/>
  <c r="AE97" i="4"/>
  <c r="AF97" i="4" s="1"/>
  <c r="AG97" i="4" s="1"/>
  <c r="O94" i="16" s="1"/>
  <c r="AJ38" i="4"/>
  <c r="AK38" i="4" s="1"/>
  <c r="AL38" i="4" s="1"/>
  <c r="Q35" i="16" s="1"/>
  <c r="AJ44" i="4"/>
  <c r="AK44" i="4" s="1"/>
  <c r="AL44" i="4" s="1"/>
  <c r="Q41" i="16" s="1"/>
  <c r="AJ138" i="4"/>
  <c r="AK138" i="4" s="1"/>
  <c r="AL138" i="4" s="1"/>
  <c r="Q135" i="16" s="1"/>
  <c r="F53" i="4"/>
  <c r="G53" i="4" s="1"/>
  <c r="H53" i="4" s="1"/>
  <c r="F60" i="4"/>
  <c r="G60" i="4" s="1"/>
  <c r="H60" i="4" s="1"/>
  <c r="F32" i="4"/>
  <c r="G32" i="4" s="1"/>
  <c r="H32" i="4" s="1"/>
  <c r="F85" i="4"/>
  <c r="G85" i="4" s="1"/>
  <c r="H85" i="4" s="1"/>
  <c r="F90" i="4"/>
  <c r="G90" i="4" s="1"/>
  <c r="H90" i="4" s="1"/>
  <c r="F86" i="4"/>
  <c r="G86" i="4" s="1"/>
  <c r="H86" i="4" s="1"/>
  <c r="F154" i="4"/>
  <c r="G154" i="4" s="1"/>
  <c r="H154" i="4" s="1"/>
  <c r="F96" i="4"/>
  <c r="G96" i="4" s="1"/>
  <c r="H96" i="4" s="1"/>
  <c r="B183" i="16"/>
  <c r="B187" i="4"/>
  <c r="B184" i="16" s="1"/>
  <c r="K8" i="4"/>
  <c r="L8" i="4" s="1"/>
  <c r="M8" i="4" s="1"/>
  <c r="K32" i="4"/>
  <c r="L32" i="4" s="1"/>
  <c r="M32" i="4" s="1"/>
  <c r="G29" i="16" s="1"/>
  <c r="K88" i="4"/>
  <c r="L88" i="4" s="1"/>
  <c r="M88" i="4" s="1"/>
  <c r="K108" i="4"/>
  <c r="L108" i="4" s="1"/>
  <c r="M108" i="4" s="1"/>
  <c r="K59" i="4"/>
  <c r="L59" i="4" s="1"/>
  <c r="M59" i="4" s="1"/>
  <c r="G56" i="16" s="1"/>
  <c r="K90" i="4"/>
  <c r="L90" i="4" s="1"/>
  <c r="M90" i="4" s="1"/>
  <c r="G87" i="16" s="1"/>
  <c r="K55" i="4"/>
  <c r="L55" i="4" s="1"/>
  <c r="M55" i="4" s="1"/>
  <c r="G52" i="16" s="1"/>
  <c r="K104" i="4"/>
  <c r="L104" i="4" s="1"/>
  <c r="M104" i="4" s="1"/>
  <c r="K116" i="4"/>
  <c r="L116" i="4" s="1"/>
  <c r="M116" i="4" s="1"/>
  <c r="G113" i="16" s="1"/>
  <c r="K120" i="4"/>
  <c r="L120" i="4" s="1"/>
  <c r="M120" i="4" s="1"/>
  <c r="K50" i="4"/>
  <c r="L50" i="4" s="1"/>
  <c r="M50" i="4" s="1"/>
  <c r="G47" i="16" s="1"/>
  <c r="K94" i="4"/>
  <c r="L94" i="4" s="1"/>
  <c r="M94" i="4" s="1"/>
  <c r="K111" i="4"/>
  <c r="L111" i="4" s="1"/>
  <c r="M111" i="4" s="1"/>
  <c r="G108" i="16" s="1"/>
  <c r="K109" i="4"/>
  <c r="L109" i="4" s="1"/>
  <c r="M109" i="4" s="1"/>
  <c r="K37" i="4"/>
  <c r="L37" i="4" s="1"/>
  <c r="M37" i="4" s="1"/>
  <c r="G34" i="16" s="1"/>
  <c r="K46" i="4"/>
  <c r="L46" i="4" s="1"/>
  <c r="M46" i="4" s="1"/>
  <c r="G43" i="16" s="1"/>
  <c r="K132" i="4"/>
  <c r="L132" i="4" s="1"/>
  <c r="M132" i="4" s="1"/>
  <c r="K137" i="4"/>
  <c r="L137" i="4" s="1"/>
  <c r="M137" i="4" s="1"/>
  <c r="K97" i="4"/>
  <c r="L97" i="4" s="1"/>
  <c r="M97" i="4" s="1"/>
  <c r="P29" i="4"/>
  <c r="Q29" i="4" s="1"/>
  <c r="R29" i="4" s="1"/>
  <c r="I26" i="16" s="1"/>
  <c r="P40" i="4"/>
  <c r="Q40" i="4" s="1"/>
  <c r="R40" i="4" s="1"/>
  <c r="I37" i="16" s="1"/>
  <c r="P42" i="4"/>
  <c r="Q42" i="4" s="1"/>
  <c r="R42" i="4" s="1"/>
  <c r="I39" i="16" s="1"/>
  <c r="P55" i="4"/>
  <c r="Q55" i="4" s="1"/>
  <c r="R55" i="4" s="1"/>
  <c r="I52" i="16" s="1"/>
  <c r="P30" i="4"/>
  <c r="Q30" i="4" s="1"/>
  <c r="R30" i="4" s="1"/>
  <c r="I27" i="16" s="1"/>
  <c r="P44" i="4"/>
  <c r="Q44" i="4" s="1"/>
  <c r="R44" i="4" s="1"/>
  <c r="I41" i="16" s="1"/>
  <c r="P97" i="4"/>
  <c r="Q97" i="4" s="1"/>
  <c r="R97" i="4" s="1"/>
  <c r="I94" i="16" s="1"/>
  <c r="P115" i="4"/>
  <c r="Q115" i="4" s="1"/>
  <c r="R115" i="4" s="1"/>
  <c r="I112" i="16" s="1"/>
  <c r="P59" i="4"/>
  <c r="Q59" i="4" s="1"/>
  <c r="R59" i="4" s="1"/>
  <c r="I56" i="16" s="1"/>
  <c r="P27" i="4"/>
  <c r="Q27" i="4" s="1"/>
  <c r="R27" i="4" s="1"/>
  <c r="I24" i="16" s="1"/>
  <c r="P87" i="4"/>
  <c r="Q87" i="4" s="1"/>
  <c r="R87" i="4" s="1"/>
  <c r="I84" i="16" s="1"/>
  <c r="P77" i="4"/>
  <c r="Q77" i="4" s="1"/>
  <c r="R77" i="4" s="1"/>
  <c r="I74" i="16" s="1"/>
  <c r="P128" i="4"/>
  <c r="Q128" i="4" s="1"/>
  <c r="R128" i="4" s="1"/>
  <c r="I125" i="16" s="1"/>
  <c r="P46" i="4"/>
  <c r="Q46" i="4" s="1"/>
  <c r="R46" i="4" s="1"/>
  <c r="I43" i="16" s="1"/>
  <c r="P81" i="4"/>
  <c r="Q81" i="4" s="1"/>
  <c r="R81" i="4" s="1"/>
  <c r="I78" i="16" s="1"/>
  <c r="P106" i="4"/>
  <c r="Q106" i="4" s="1"/>
  <c r="R106" i="4" s="1"/>
  <c r="I103" i="16" s="1"/>
  <c r="P61" i="4"/>
  <c r="Q61" i="4" s="1"/>
  <c r="R61" i="4" s="1"/>
  <c r="I58" i="16" s="1"/>
  <c r="P69" i="4"/>
  <c r="Q69" i="4" s="1"/>
  <c r="R69" i="4" s="1"/>
  <c r="I66" i="16" s="1"/>
  <c r="P72" i="4"/>
  <c r="Q72" i="4" s="1"/>
  <c r="R72" i="4" s="1"/>
  <c r="I69" i="16" s="1"/>
  <c r="P89" i="4"/>
  <c r="Q89" i="4" s="1"/>
  <c r="R89" i="4" s="1"/>
  <c r="I86" i="16" s="1"/>
  <c r="P94" i="4"/>
  <c r="Q94" i="4" s="1"/>
  <c r="R94" i="4" s="1"/>
  <c r="I91" i="16" s="1"/>
  <c r="P108" i="4"/>
  <c r="Q108" i="4" s="1"/>
  <c r="R108" i="4" s="1"/>
  <c r="I105" i="16" s="1"/>
  <c r="P117" i="4"/>
  <c r="Q117" i="4" s="1"/>
  <c r="R117" i="4" s="1"/>
  <c r="I114" i="16" s="1"/>
  <c r="P146" i="4"/>
  <c r="Q146" i="4" s="1"/>
  <c r="R146" i="4" s="1"/>
  <c r="I143" i="16" s="1"/>
  <c r="P100" i="4"/>
  <c r="Q100" i="4" s="1"/>
  <c r="R100" i="4" s="1"/>
  <c r="I97" i="16" s="1"/>
  <c r="P149" i="4"/>
  <c r="Q149" i="4" s="1"/>
  <c r="R149" i="4" s="1"/>
  <c r="I146" i="16" s="1"/>
  <c r="P9" i="4"/>
  <c r="Q9" i="4" s="1"/>
  <c r="R9" i="4" s="1"/>
  <c r="I6" i="16" s="1"/>
  <c r="P129" i="4"/>
  <c r="Q129" i="4" s="1"/>
  <c r="R129" i="4" s="1"/>
  <c r="I126" i="16" s="1"/>
  <c r="P95" i="4"/>
  <c r="Q95" i="4" s="1"/>
  <c r="R95" i="4" s="1"/>
  <c r="I92" i="16" s="1"/>
  <c r="P150" i="4"/>
  <c r="Q150" i="4" s="1"/>
  <c r="R150" i="4" s="1"/>
  <c r="I147" i="16" s="1"/>
  <c r="P15" i="4"/>
  <c r="Q15" i="4" s="1"/>
  <c r="R15" i="4" s="1"/>
  <c r="I12" i="16" s="1"/>
  <c r="P125" i="4"/>
  <c r="Q125" i="4" s="1"/>
  <c r="R125" i="4" s="1"/>
  <c r="I122" i="16" s="1"/>
  <c r="P145" i="4"/>
  <c r="Q145" i="4" s="1"/>
  <c r="R145" i="4" s="1"/>
  <c r="I142" i="16" s="1"/>
  <c r="P138" i="4"/>
  <c r="Q138" i="4" s="1"/>
  <c r="R138" i="4" s="1"/>
  <c r="I135" i="16" s="1"/>
  <c r="P133" i="4"/>
  <c r="Q133" i="4" s="1"/>
  <c r="R133" i="4" s="1"/>
  <c r="I130" i="16" s="1"/>
  <c r="P137" i="4"/>
  <c r="Q137" i="4" s="1"/>
  <c r="R137" i="4" s="1"/>
  <c r="I134" i="16" s="1"/>
  <c r="P83" i="4"/>
  <c r="Q83" i="4" s="1"/>
  <c r="R83" i="4" s="1"/>
  <c r="I80" i="16" s="1"/>
  <c r="P121" i="4"/>
  <c r="Q121" i="4" s="1"/>
  <c r="R121" i="4" s="1"/>
  <c r="I118" i="16" s="1"/>
  <c r="P131" i="4"/>
  <c r="Q131" i="4" s="1"/>
  <c r="R131" i="4" s="1"/>
  <c r="I128" i="16" s="1"/>
  <c r="P111" i="4"/>
  <c r="Q111" i="4" s="1"/>
  <c r="R111" i="4" s="1"/>
  <c r="I108" i="16" s="1"/>
  <c r="P141" i="4"/>
  <c r="Q141" i="4" s="1"/>
  <c r="R141" i="4" s="1"/>
  <c r="I138" i="16" s="1"/>
  <c r="U9" i="4"/>
  <c r="V9" i="4" s="1"/>
  <c r="W9" i="4" s="1"/>
  <c r="K6" i="16" s="1"/>
  <c r="U41" i="4"/>
  <c r="V41" i="4" s="1"/>
  <c r="W41" i="4" s="1"/>
  <c r="K38" i="16" s="1"/>
  <c r="U59" i="4"/>
  <c r="V59" i="4" s="1"/>
  <c r="W59" i="4" s="1"/>
  <c r="K56" i="16" s="1"/>
  <c r="U73" i="4"/>
  <c r="V73" i="4" s="1"/>
  <c r="W73" i="4" s="1"/>
  <c r="K70" i="16" s="1"/>
  <c r="U111" i="4"/>
  <c r="V111" i="4" s="1"/>
  <c r="W111" i="4" s="1"/>
  <c r="K108" i="16" s="1"/>
  <c r="U74" i="4"/>
  <c r="V74" i="4" s="1"/>
  <c r="W74" i="4" s="1"/>
  <c r="K71" i="16" s="1"/>
  <c r="U136" i="4"/>
  <c r="V136" i="4" s="1"/>
  <c r="W136" i="4" s="1"/>
  <c r="K133" i="16" s="1"/>
  <c r="U42" i="4"/>
  <c r="V42" i="4" s="1"/>
  <c r="W42" i="4" s="1"/>
  <c r="K39" i="16" s="1"/>
  <c r="U120" i="4"/>
  <c r="V120" i="4" s="1"/>
  <c r="W120" i="4" s="1"/>
  <c r="K117" i="16" s="1"/>
  <c r="U126" i="4"/>
  <c r="V126" i="4" s="1"/>
  <c r="W126" i="4" s="1"/>
  <c r="K123" i="16" s="1"/>
  <c r="Z87" i="4"/>
  <c r="AA87" i="4" s="1"/>
  <c r="AB87" i="4" s="1"/>
  <c r="M84" i="16" s="1"/>
  <c r="Z122" i="4"/>
  <c r="AA122" i="4" s="1"/>
  <c r="AB122" i="4" s="1"/>
  <c r="M119" i="16" s="1"/>
  <c r="Z94" i="4"/>
  <c r="AA94" i="4" s="1"/>
  <c r="AB94" i="4" s="1"/>
  <c r="M91" i="16" s="1"/>
  <c r="Z18" i="4"/>
  <c r="AA18" i="4" s="1"/>
  <c r="AB18" i="4" s="1"/>
  <c r="M15" i="16" s="1"/>
  <c r="Z50" i="4"/>
  <c r="AA50" i="4" s="1"/>
  <c r="AB50" i="4" s="1"/>
  <c r="M47" i="16" s="1"/>
  <c r="Z9" i="4"/>
  <c r="AA9" i="4" s="1"/>
  <c r="AB9" i="4" s="1"/>
  <c r="M6" i="16" s="1"/>
  <c r="Z13" i="4"/>
  <c r="AA13" i="4" s="1"/>
  <c r="AB13" i="4" s="1"/>
  <c r="M10" i="16" s="1"/>
  <c r="Z29" i="4"/>
  <c r="AA29" i="4" s="1"/>
  <c r="AB29" i="4" s="1"/>
  <c r="M26" i="16" s="1"/>
  <c r="Z45" i="4"/>
  <c r="AA45" i="4" s="1"/>
  <c r="AB45" i="4" s="1"/>
  <c r="M42" i="16" s="1"/>
  <c r="Z54" i="4"/>
  <c r="AA54" i="4" s="1"/>
  <c r="AB54" i="4" s="1"/>
  <c r="M51" i="16" s="1"/>
  <c r="Z102" i="4"/>
  <c r="AA102" i="4" s="1"/>
  <c r="AB102" i="4" s="1"/>
  <c r="M99" i="16" s="1"/>
  <c r="Z144" i="4"/>
  <c r="AA144" i="4" s="1"/>
  <c r="AB144" i="4" s="1"/>
  <c r="M141" i="16" s="1"/>
  <c r="Z37" i="4"/>
  <c r="AA37" i="4" s="1"/>
  <c r="AB37" i="4" s="1"/>
  <c r="M34" i="16" s="1"/>
  <c r="Z49" i="4"/>
  <c r="AA49" i="4" s="1"/>
  <c r="AB49" i="4" s="1"/>
  <c r="M46" i="16" s="1"/>
  <c r="Z128" i="4"/>
  <c r="AA128" i="4" s="1"/>
  <c r="AB128" i="4" s="1"/>
  <c r="M125" i="16" s="1"/>
  <c r="Z143" i="4"/>
  <c r="AA143" i="4" s="1"/>
  <c r="AB143" i="4" s="1"/>
  <c r="M140" i="16" s="1"/>
  <c r="Z109" i="4"/>
  <c r="AA109" i="4" s="1"/>
  <c r="AB109" i="4" s="1"/>
  <c r="M106" i="16" s="1"/>
  <c r="Z113" i="4"/>
  <c r="AA113" i="4" s="1"/>
  <c r="AB113" i="4" s="1"/>
  <c r="M110" i="16" s="1"/>
  <c r="Z98" i="4"/>
  <c r="AA98" i="4" s="1"/>
  <c r="AB98" i="4" s="1"/>
  <c r="M95" i="16" s="1"/>
  <c r="Z15" i="4"/>
  <c r="AA15" i="4" s="1"/>
  <c r="Z126" i="4"/>
  <c r="AA126" i="4" s="1"/>
  <c r="AB126" i="4" s="1"/>
  <c r="M123" i="16" s="1"/>
  <c r="Z73" i="4"/>
  <c r="AA73" i="4" s="1"/>
  <c r="AB73" i="4" s="1"/>
  <c r="M70" i="16" s="1"/>
  <c r="Z133" i="4"/>
  <c r="AA133" i="4" s="1"/>
  <c r="AB133" i="4" s="1"/>
  <c r="M130" i="16" s="1"/>
  <c r="Z137" i="4"/>
  <c r="AA137" i="4" s="1"/>
  <c r="AB137" i="4" s="1"/>
  <c r="M134" i="16" s="1"/>
  <c r="Z150" i="4"/>
  <c r="AA150" i="4" s="1"/>
  <c r="AB150" i="4" s="1"/>
  <c r="M147" i="16" s="1"/>
  <c r="Z125" i="4"/>
  <c r="AA125" i="4" s="1"/>
  <c r="AB125" i="4" s="1"/>
  <c r="M122" i="16" s="1"/>
  <c r="Z134" i="4"/>
  <c r="AA134" i="4" s="1"/>
  <c r="AB134" i="4" s="1"/>
  <c r="M131" i="16" s="1"/>
  <c r="Z66" i="4"/>
  <c r="AA66" i="4" s="1"/>
  <c r="AB66" i="4" s="1"/>
  <c r="M63" i="16" s="1"/>
  <c r="Z108" i="4"/>
  <c r="AA108" i="4" s="1"/>
  <c r="AB108" i="4" s="1"/>
  <c r="M105" i="16" s="1"/>
  <c r="Z68" i="4"/>
  <c r="AA68" i="4" s="1"/>
  <c r="AB68" i="4" s="1"/>
  <c r="M65" i="16" s="1"/>
  <c r="Z110" i="4"/>
  <c r="AA110" i="4" s="1"/>
  <c r="AB110" i="4" s="1"/>
  <c r="M107" i="16" s="1"/>
  <c r="Z111" i="4"/>
  <c r="AA111" i="4" s="1"/>
  <c r="AB111" i="4" s="1"/>
  <c r="M108" i="16" s="1"/>
  <c r="Z127" i="4"/>
  <c r="AA127" i="4" s="1"/>
  <c r="AB127" i="4" s="1"/>
  <c r="M124" i="16" s="1"/>
  <c r="Z59" i="4"/>
  <c r="AA59" i="4" s="1"/>
  <c r="AB59" i="4" s="1"/>
  <c r="M56" i="16" s="1"/>
  <c r="Z48" i="4"/>
  <c r="AA48" i="4" s="1"/>
  <c r="AB48" i="4" s="1"/>
  <c r="M45" i="16" s="1"/>
  <c r="Z147" i="4"/>
  <c r="AA147" i="4" s="1"/>
  <c r="AB147" i="4" s="1"/>
  <c r="M144" i="16" s="1"/>
  <c r="Z154" i="4"/>
  <c r="AA154" i="4" s="1"/>
  <c r="AB154" i="4" s="1"/>
  <c r="M151" i="16" s="1"/>
  <c r="Z131" i="4"/>
  <c r="AA131" i="4" s="1"/>
  <c r="AB131" i="4" s="1"/>
  <c r="M128" i="16" s="1"/>
  <c r="Z89" i="4"/>
  <c r="AA89" i="4" s="1"/>
  <c r="AB89" i="4" s="1"/>
  <c r="M86" i="16" s="1"/>
  <c r="Z40" i="4"/>
  <c r="AA40" i="4" s="1"/>
  <c r="AB40" i="4" s="1"/>
  <c r="M37" i="16" s="1"/>
  <c r="Z55" i="4"/>
  <c r="AA55" i="4" s="1"/>
  <c r="AB55" i="4" s="1"/>
  <c r="M52" i="16" s="1"/>
  <c r="AE55" i="4"/>
  <c r="AF55" i="4" s="1"/>
  <c r="AG55" i="4" s="1"/>
  <c r="O52" i="16" s="1"/>
  <c r="AE132" i="4"/>
  <c r="AF132" i="4" s="1"/>
  <c r="AG132" i="4" s="1"/>
  <c r="O129" i="16" s="1"/>
  <c r="AE15" i="4"/>
  <c r="AF15" i="4" s="1"/>
  <c r="AG15" i="4" s="1"/>
  <c r="O12" i="16" s="1"/>
  <c r="AE24" i="4"/>
  <c r="AF24" i="4" s="1"/>
  <c r="AG24" i="4" s="1"/>
  <c r="O21" i="16" s="1"/>
  <c r="AE38" i="4"/>
  <c r="AF38" i="4" s="1"/>
  <c r="AG38" i="4" s="1"/>
  <c r="O35" i="16" s="1"/>
  <c r="AE63" i="4"/>
  <c r="AF63" i="4" s="1"/>
  <c r="AG63" i="4" s="1"/>
  <c r="O60" i="16" s="1"/>
  <c r="AE98" i="4"/>
  <c r="AF98" i="4" s="1"/>
  <c r="AG98" i="4" s="1"/>
  <c r="O95" i="16" s="1"/>
  <c r="AE113" i="4"/>
  <c r="AF113" i="4" s="1"/>
  <c r="AG113" i="4" s="1"/>
  <c r="O110" i="16" s="1"/>
  <c r="AE140" i="4"/>
  <c r="AF140" i="4" s="1"/>
  <c r="AG140" i="4" s="1"/>
  <c r="O137" i="16" s="1"/>
  <c r="AE85" i="4"/>
  <c r="AF85" i="4" s="1"/>
  <c r="AG85" i="4" s="1"/>
  <c r="O82" i="16" s="1"/>
  <c r="AE144" i="4"/>
  <c r="AF144" i="4" s="1"/>
  <c r="AG144" i="4" s="1"/>
  <c r="O141" i="16" s="1"/>
  <c r="AE60" i="4"/>
  <c r="AF60" i="4" s="1"/>
  <c r="AG60" i="4" s="1"/>
  <c r="O57" i="16" s="1"/>
  <c r="AE141" i="4"/>
  <c r="AF141" i="4" s="1"/>
  <c r="AG141" i="4" s="1"/>
  <c r="O138" i="16" s="1"/>
  <c r="AE154" i="4"/>
  <c r="AF154" i="4" s="1"/>
  <c r="AG154" i="4" s="1"/>
  <c r="O151" i="16" s="1"/>
  <c r="AE49" i="4"/>
  <c r="AF49" i="4" s="1"/>
  <c r="AG49" i="4" s="1"/>
  <c r="O46" i="16" s="1"/>
  <c r="AE41" i="4"/>
  <c r="AF41" i="4" s="1"/>
  <c r="AG41" i="4" s="1"/>
  <c r="O38" i="16" s="1"/>
  <c r="AJ29" i="4"/>
  <c r="AK29" i="4" s="1"/>
  <c r="AL29" i="4" s="1"/>
  <c r="Q26" i="16" s="1"/>
  <c r="AJ31" i="4"/>
  <c r="AK31" i="4" s="1"/>
  <c r="AL31" i="4" s="1"/>
  <c r="Q28" i="16" s="1"/>
  <c r="AJ13" i="4"/>
  <c r="AK13" i="4" s="1"/>
  <c r="AL13" i="4" s="1"/>
  <c r="Q10" i="16" s="1"/>
  <c r="AJ77" i="4"/>
  <c r="AK77" i="4" s="1"/>
  <c r="AL77" i="4" s="1"/>
  <c r="Q74" i="16" s="1"/>
  <c r="AJ130" i="4"/>
  <c r="AK130" i="4" s="1"/>
  <c r="AL130" i="4" s="1"/>
  <c r="Q127" i="16" s="1"/>
  <c r="AJ46" i="4"/>
  <c r="AK46" i="4" s="1"/>
  <c r="AL46" i="4" s="1"/>
  <c r="Q43" i="16" s="1"/>
  <c r="AJ135" i="4"/>
  <c r="AK135" i="4" s="1"/>
  <c r="AL135" i="4" s="1"/>
  <c r="Q132" i="16" s="1"/>
  <c r="AJ127" i="4"/>
  <c r="AK127" i="4" s="1"/>
  <c r="AL127" i="4" s="1"/>
  <c r="Q124" i="16" s="1"/>
  <c r="AJ145" i="4"/>
  <c r="AK145" i="4" s="1"/>
  <c r="AL145" i="4" s="1"/>
  <c r="Q142" i="16" s="1"/>
  <c r="AJ94" i="4"/>
  <c r="AK94" i="4" s="1"/>
  <c r="AL94" i="4" s="1"/>
  <c r="Q91" i="16" s="1"/>
  <c r="AJ69" i="4"/>
  <c r="AK69" i="4" s="1"/>
  <c r="AL69" i="4" s="1"/>
  <c r="Q66" i="16" s="1"/>
  <c r="AJ40" i="4"/>
  <c r="AK40" i="4" s="1"/>
  <c r="AL40" i="4" s="1"/>
  <c r="Q37" i="16" s="1"/>
  <c r="AJ57" i="4"/>
  <c r="AK57" i="4" s="1"/>
  <c r="AL57" i="4" s="1"/>
  <c r="Q54" i="16" s="1"/>
  <c r="AJ154" i="4"/>
  <c r="AK154" i="4" s="1"/>
  <c r="AL154" i="4" s="1"/>
  <c r="Q151" i="16" s="1"/>
  <c r="Z36" i="4"/>
  <c r="AA36" i="4" s="1"/>
  <c r="AB36" i="4" s="1"/>
  <c r="M33" i="16" s="1"/>
  <c r="Z65" i="4"/>
  <c r="AA65" i="4" s="1"/>
  <c r="AB65" i="4" s="1"/>
  <c r="M62" i="16" s="1"/>
  <c r="Z92" i="4"/>
  <c r="AA92" i="4" s="1"/>
  <c r="AB92" i="4" s="1"/>
  <c r="M89" i="16" s="1"/>
  <c r="Z99" i="4"/>
  <c r="AA99" i="4" s="1"/>
  <c r="AB99" i="4" s="1"/>
  <c r="M96" i="16" s="1"/>
  <c r="Z8" i="4"/>
  <c r="AA8" i="4" s="1"/>
  <c r="AB8" i="4" s="1"/>
  <c r="M5" i="16" s="1"/>
  <c r="Z96" i="4"/>
  <c r="AA96" i="4" s="1"/>
  <c r="AB96" i="4" s="1"/>
  <c r="M93" i="16" s="1"/>
  <c r="Z63" i="4"/>
  <c r="AA63" i="4" s="1"/>
  <c r="AB63" i="4" s="1"/>
  <c r="M60" i="16" s="1"/>
  <c r="K121" i="4"/>
  <c r="L121" i="4" s="1"/>
  <c r="M121" i="4" s="1"/>
  <c r="K86" i="4"/>
  <c r="L86" i="4" s="1"/>
  <c r="M86" i="4" s="1"/>
  <c r="G83" i="16" s="1"/>
  <c r="F13" i="4"/>
  <c r="G13" i="4" s="1"/>
  <c r="H13" i="4" s="1"/>
  <c r="F29" i="4"/>
  <c r="G29" i="4" s="1"/>
  <c r="H29" i="4" s="1"/>
  <c r="F56" i="4"/>
  <c r="G56" i="4" s="1"/>
  <c r="H56" i="4" s="1"/>
  <c r="F106" i="4"/>
  <c r="G106" i="4" s="1"/>
  <c r="H106" i="4" s="1"/>
  <c r="F144" i="4"/>
  <c r="G144" i="4" s="1"/>
  <c r="H144" i="4" s="1"/>
  <c r="F128" i="4"/>
  <c r="G128" i="4" s="1"/>
  <c r="H128" i="4" s="1"/>
  <c r="F148" i="4"/>
  <c r="G148" i="4" s="1"/>
  <c r="H148" i="4" s="1"/>
  <c r="F46" i="4"/>
  <c r="G46" i="4" s="1"/>
  <c r="H46" i="4" s="1"/>
  <c r="F124" i="4"/>
  <c r="G124" i="4" s="1"/>
  <c r="H124" i="4" s="1"/>
  <c r="F136" i="4"/>
  <c r="G136" i="4" s="1"/>
  <c r="H136" i="4" s="1"/>
  <c r="K118" i="4"/>
  <c r="L118" i="4" s="1"/>
  <c r="M118" i="4" s="1"/>
  <c r="G115" i="16" s="1"/>
  <c r="K147" i="4"/>
  <c r="L147" i="4" s="1"/>
  <c r="M147" i="4" s="1"/>
  <c r="F17" i="4"/>
  <c r="G17" i="4" s="1"/>
  <c r="H17" i="4" s="1"/>
  <c r="F50" i="4"/>
  <c r="G50" i="4" s="1"/>
  <c r="H50" i="4" s="1"/>
  <c r="F16" i="4"/>
  <c r="G16" i="4" s="1"/>
  <c r="H16" i="4" s="1"/>
  <c r="F30" i="4"/>
  <c r="G30" i="4" s="1"/>
  <c r="H30" i="4" s="1"/>
  <c r="F54" i="4"/>
  <c r="G54" i="4" s="1"/>
  <c r="H54" i="4" s="1"/>
  <c r="F78" i="4"/>
  <c r="G78" i="4" s="1"/>
  <c r="H78" i="4" s="1"/>
  <c r="B23" i="16"/>
  <c r="B24" i="16"/>
  <c r="B127" i="16"/>
  <c r="B128" i="16"/>
  <c r="B143" i="16"/>
  <c r="B144" i="16"/>
  <c r="B15" i="16"/>
  <c r="B16" i="16"/>
  <c r="B375" i="16"/>
  <c r="B379" i="4"/>
  <c r="B376" i="16" s="1"/>
  <c r="B279" i="16"/>
  <c r="B283" i="4"/>
  <c r="B280" i="16" s="1"/>
  <c r="B295" i="16"/>
  <c r="B299" i="4"/>
  <c r="B296" i="16" s="1"/>
  <c r="B331" i="16"/>
  <c r="B335" i="4"/>
  <c r="B332" i="16" s="1"/>
  <c r="K26" i="4"/>
  <c r="L26" i="4" s="1"/>
  <c r="M26" i="4" s="1"/>
  <c r="K131" i="4"/>
  <c r="L131" i="4" s="1"/>
  <c r="M131" i="4" s="1"/>
  <c r="K142" i="4"/>
  <c r="L142" i="4" s="1"/>
  <c r="M142" i="4" s="1"/>
  <c r="K126" i="4"/>
  <c r="L126" i="4" s="1"/>
  <c r="M126" i="4" s="1"/>
  <c r="K81" i="4"/>
  <c r="L81" i="4" s="1"/>
  <c r="M81" i="4" s="1"/>
  <c r="K130" i="4"/>
  <c r="L130" i="4" s="1"/>
  <c r="M130" i="4" s="1"/>
  <c r="K134" i="4"/>
  <c r="L134" i="4" s="1"/>
  <c r="M134" i="4" s="1"/>
  <c r="P25" i="4"/>
  <c r="Q25" i="4" s="1"/>
  <c r="R25" i="4" s="1"/>
  <c r="I22" i="16" s="1"/>
  <c r="P28" i="4"/>
  <c r="Q28" i="4" s="1"/>
  <c r="R28" i="4" s="1"/>
  <c r="I25" i="16" s="1"/>
  <c r="P64" i="4"/>
  <c r="Q64" i="4" s="1"/>
  <c r="R64" i="4" s="1"/>
  <c r="I61" i="16" s="1"/>
  <c r="P113" i="4"/>
  <c r="Q113" i="4" s="1"/>
  <c r="R113" i="4" s="1"/>
  <c r="I110" i="16" s="1"/>
  <c r="P32" i="4"/>
  <c r="Q32" i="4" s="1"/>
  <c r="R32" i="4" s="1"/>
  <c r="I29" i="16" s="1"/>
  <c r="P80" i="4"/>
  <c r="Q80" i="4" s="1"/>
  <c r="R80" i="4" s="1"/>
  <c r="I77" i="16" s="1"/>
  <c r="P101" i="4"/>
  <c r="Q101" i="4" s="1"/>
  <c r="R101" i="4" s="1"/>
  <c r="I98" i="16" s="1"/>
  <c r="P132" i="4"/>
  <c r="Q132" i="4" s="1"/>
  <c r="R132" i="4" s="1"/>
  <c r="I129" i="16" s="1"/>
  <c r="P140" i="4"/>
  <c r="Q140" i="4" s="1"/>
  <c r="R140" i="4" s="1"/>
  <c r="I137" i="16" s="1"/>
  <c r="P102" i="4"/>
  <c r="Q102" i="4" s="1"/>
  <c r="R102" i="4" s="1"/>
  <c r="I99" i="16" s="1"/>
  <c r="P122" i="4"/>
  <c r="Q122" i="4" s="1"/>
  <c r="R122" i="4" s="1"/>
  <c r="I119" i="16" s="1"/>
  <c r="P68" i="4"/>
  <c r="Q68" i="4" s="1"/>
  <c r="R68" i="4" s="1"/>
  <c r="I65" i="16" s="1"/>
  <c r="U69" i="4"/>
  <c r="V69" i="4" s="1"/>
  <c r="W69" i="4" s="1"/>
  <c r="K66" i="16" s="1"/>
  <c r="U76" i="4"/>
  <c r="V76" i="4" s="1"/>
  <c r="W76" i="4" s="1"/>
  <c r="K73" i="16" s="1"/>
  <c r="U87" i="4"/>
  <c r="V87" i="4" s="1"/>
  <c r="W87" i="4" s="1"/>
  <c r="K84" i="16" s="1"/>
  <c r="U92" i="4"/>
  <c r="V92" i="4" s="1"/>
  <c r="W92" i="4" s="1"/>
  <c r="K89" i="16" s="1"/>
  <c r="U27" i="4"/>
  <c r="V27" i="4" s="1"/>
  <c r="W27" i="4" s="1"/>
  <c r="K24" i="16" s="1"/>
  <c r="U10" i="4"/>
  <c r="V10" i="4" s="1"/>
  <c r="W10" i="4" s="1"/>
  <c r="K7" i="16" s="1"/>
  <c r="U25" i="4"/>
  <c r="V25" i="4" s="1"/>
  <c r="W25" i="4" s="1"/>
  <c r="K22" i="16" s="1"/>
  <c r="U22" i="16" s="1"/>
  <c r="W22" i="16" s="1"/>
  <c r="U12" i="4"/>
  <c r="V12" i="4" s="1"/>
  <c r="W12" i="4" s="1"/>
  <c r="K9" i="16" s="1"/>
  <c r="U21" i="4"/>
  <c r="V21" i="4" s="1"/>
  <c r="W21" i="4" s="1"/>
  <c r="K18" i="16" s="1"/>
  <c r="U30" i="4"/>
  <c r="V30" i="4" s="1"/>
  <c r="W30" i="4" s="1"/>
  <c r="K27" i="16" s="1"/>
  <c r="U62" i="4"/>
  <c r="V62" i="4" s="1"/>
  <c r="W62" i="4" s="1"/>
  <c r="K59" i="16" s="1"/>
  <c r="U66" i="4"/>
  <c r="V66" i="4" s="1"/>
  <c r="W66" i="4" s="1"/>
  <c r="K63" i="16" s="1"/>
  <c r="U77" i="4"/>
  <c r="V77" i="4" s="1"/>
  <c r="W77" i="4" s="1"/>
  <c r="K74" i="16" s="1"/>
  <c r="U106" i="4"/>
  <c r="V106" i="4" s="1"/>
  <c r="W106" i="4" s="1"/>
  <c r="K103" i="16" s="1"/>
  <c r="U114" i="4"/>
  <c r="V114" i="4" s="1"/>
  <c r="W114" i="4" s="1"/>
  <c r="K111" i="16" s="1"/>
  <c r="U122" i="4"/>
  <c r="V122" i="4" s="1"/>
  <c r="W122" i="4" s="1"/>
  <c r="K119" i="16" s="1"/>
  <c r="U133" i="4"/>
  <c r="V133" i="4" s="1"/>
  <c r="W133" i="4" s="1"/>
  <c r="K130" i="16" s="1"/>
  <c r="U137" i="4"/>
  <c r="V137" i="4" s="1"/>
  <c r="W137" i="4" s="1"/>
  <c r="K134" i="16" s="1"/>
  <c r="U11" i="4"/>
  <c r="V11" i="4" s="1"/>
  <c r="W11" i="4" s="1"/>
  <c r="K8" i="16" s="1"/>
  <c r="U72" i="4"/>
  <c r="V72" i="4" s="1"/>
  <c r="W72" i="4" s="1"/>
  <c r="K69" i="16" s="1"/>
  <c r="U115" i="4"/>
  <c r="V115" i="4" s="1"/>
  <c r="W115" i="4" s="1"/>
  <c r="K112" i="16" s="1"/>
  <c r="U119" i="4"/>
  <c r="V119" i="4" s="1"/>
  <c r="W119" i="4" s="1"/>
  <c r="K116" i="16" s="1"/>
  <c r="U125" i="4"/>
  <c r="V125" i="4" s="1"/>
  <c r="W125" i="4" s="1"/>
  <c r="K122" i="16" s="1"/>
  <c r="U70" i="4"/>
  <c r="V70" i="4" s="1"/>
  <c r="W70" i="4" s="1"/>
  <c r="K67" i="16" s="1"/>
  <c r="U83" i="4"/>
  <c r="V83" i="4" s="1"/>
  <c r="W83" i="4" s="1"/>
  <c r="K80" i="16" s="1"/>
  <c r="U98" i="4"/>
  <c r="V98" i="4" s="1"/>
  <c r="W98" i="4" s="1"/>
  <c r="K95" i="16" s="1"/>
  <c r="U129" i="4"/>
  <c r="V129" i="4" s="1"/>
  <c r="W129" i="4" s="1"/>
  <c r="K126" i="16" s="1"/>
  <c r="U131" i="4"/>
  <c r="V131" i="4" s="1"/>
  <c r="W131" i="4" s="1"/>
  <c r="K128" i="16" s="1"/>
  <c r="U132" i="4"/>
  <c r="V132" i="4" s="1"/>
  <c r="W132" i="4" s="1"/>
  <c r="K129" i="16" s="1"/>
  <c r="U24" i="4"/>
  <c r="V24" i="4" s="1"/>
  <c r="W24" i="4" s="1"/>
  <c r="K21" i="16" s="1"/>
  <c r="U99" i="4"/>
  <c r="V99" i="4" s="1"/>
  <c r="W99" i="4" s="1"/>
  <c r="K96" i="16" s="1"/>
  <c r="U61" i="4"/>
  <c r="V61" i="4" s="1"/>
  <c r="W61" i="4" s="1"/>
  <c r="K58" i="16" s="1"/>
  <c r="U102" i="4"/>
  <c r="V102" i="4" s="1"/>
  <c r="W102" i="4" s="1"/>
  <c r="K99" i="16" s="1"/>
  <c r="U153" i="4"/>
  <c r="V153" i="4" s="1"/>
  <c r="W153" i="4" s="1"/>
  <c r="K150" i="16" s="1"/>
  <c r="U112" i="4"/>
  <c r="V112" i="4" s="1"/>
  <c r="W112" i="4" s="1"/>
  <c r="K109" i="16" s="1"/>
  <c r="U63" i="4"/>
  <c r="V63" i="4" s="1"/>
  <c r="W63" i="4" s="1"/>
  <c r="K60" i="16" s="1"/>
  <c r="U148" i="4"/>
  <c r="V148" i="4" s="1"/>
  <c r="W148" i="4" s="1"/>
  <c r="K145" i="16" s="1"/>
  <c r="U138" i="4"/>
  <c r="V138" i="4" s="1"/>
  <c r="W138" i="4" s="1"/>
  <c r="K135" i="16" s="1"/>
  <c r="U65" i="4"/>
  <c r="V65" i="4" s="1"/>
  <c r="W65" i="4" s="1"/>
  <c r="K62" i="16" s="1"/>
  <c r="AE30" i="4"/>
  <c r="AF30" i="4" s="1"/>
  <c r="AG30" i="4" s="1"/>
  <c r="O27" i="16" s="1"/>
  <c r="AE34" i="4"/>
  <c r="AF34" i="4" s="1"/>
  <c r="AG34" i="4" s="1"/>
  <c r="O31" i="16" s="1"/>
  <c r="AE13" i="4"/>
  <c r="AF13" i="4" s="1"/>
  <c r="AE32" i="4"/>
  <c r="AF32" i="4" s="1"/>
  <c r="AG32" i="4" s="1"/>
  <c r="O29" i="16" s="1"/>
  <c r="AE61" i="4"/>
  <c r="AF61" i="4" s="1"/>
  <c r="AG61" i="4" s="1"/>
  <c r="O58" i="16" s="1"/>
  <c r="AE88" i="4"/>
  <c r="AF88" i="4" s="1"/>
  <c r="AG88" i="4" s="1"/>
  <c r="O85" i="16" s="1"/>
  <c r="AE95" i="4"/>
  <c r="AF95" i="4" s="1"/>
  <c r="AG95" i="4" s="1"/>
  <c r="O92" i="16" s="1"/>
  <c r="AE102" i="4"/>
  <c r="AF102" i="4" s="1"/>
  <c r="AG102" i="4" s="1"/>
  <c r="O99" i="16" s="1"/>
  <c r="AE124" i="4"/>
  <c r="AF124" i="4" s="1"/>
  <c r="AG124" i="4" s="1"/>
  <c r="O121" i="16" s="1"/>
  <c r="AE57" i="4"/>
  <c r="AF57" i="4" s="1"/>
  <c r="AG57" i="4" s="1"/>
  <c r="O54" i="16" s="1"/>
  <c r="AE104" i="4"/>
  <c r="AF104" i="4" s="1"/>
  <c r="AG104" i="4" s="1"/>
  <c r="O101" i="16" s="1"/>
  <c r="AE106" i="4"/>
  <c r="AF106" i="4" s="1"/>
  <c r="AG106" i="4" s="1"/>
  <c r="O103" i="16" s="1"/>
  <c r="AE119" i="4"/>
  <c r="AF119" i="4" s="1"/>
  <c r="AG119" i="4" s="1"/>
  <c r="O116" i="16" s="1"/>
  <c r="AE145" i="4"/>
  <c r="AF145" i="4" s="1"/>
  <c r="AG145" i="4" s="1"/>
  <c r="O142" i="16" s="1"/>
  <c r="AJ8" i="4"/>
  <c r="AK8" i="4" s="1"/>
  <c r="AL8" i="4" s="1"/>
  <c r="Q5" i="16" s="1"/>
  <c r="AJ85" i="4"/>
  <c r="AK85" i="4" s="1"/>
  <c r="AL85" i="4" s="1"/>
  <c r="Q82" i="16" s="1"/>
  <c r="AJ25" i="4"/>
  <c r="AK25" i="4" s="1"/>
  <c r="AL25" i="4" s="1"/>
  <c r="Q22" i="16" s="1"/>
  <c r="AJ61" i="4"/>
  <c r="AK61" i="4" s="1"/>
  <c r="AL61" i="4" s="1"/>
  <c r="Q58" i="16" s="1"/>
  <c r="AJ70" i="4"/>
  <c r="AK70" i="4" s="1"/>
  <c r="AL70" i="4" s="1"/>
  <c r="Q67" i="16" s="1"/>
  <c r="AJ17" i="4"/>
  <c r="AK17" i="4" s="1"/>
  <c r="AL17" i="4" s="1"/>
  <c r="Q14" i="16" s="1"/>
  <c r="AJ11" i="4"/>
  <c r="AK11" i="4" s="1"/>
  <c r="AL11" i="4" s="1"/>
  <c r="Q8" i="16" s="1"/>
  <c r="AJ60" i="4"/>
  <c r="AK60" i="4" s="1"/>
  <c r="AL60" i="4" s="1"/>
  <c r="Q57" i="16" s="1"/>
  <c r="AJ76" i="4"/>
  <c r="AK76" i="4" s="1"/>
  <c r="AL76" i="4" s="1"/>
  <c r="Q73" i="16" s="1"/>
  <c r="AJ119" i="4"/>
  <c r="AK119" i="4" s="1"/>
  <c r="AL119" i="4" s="1"/>
  <c r="Q116" i="16" s="1"/>
  <c r="AJ134" i="4"/>
  <c r="AK134" i="4" s="1"/>
  <c r="AL134" i="4" s="1"/>
  <c r="Q131" i="16" s="1"/>
  <c r="AJ68" i="4"/>
  <c r="AK68" i="4" s="1"/>
  <c r="AL68" i="4" s="1"/>
  <c r="Q65" i="16" s="1"/>
  <c r="AJ86" i="4"/>
  <c r="AK86" i="4" s="1"/>
  <c r="AL86" i="4" s="1"/>
  <c r="Q83" i="16" s="1"/>
  <c r="AJ105" i="4"/>
  <c r="AK105" i="4" s="1"/>
  <c r="AL105" i="4" s="1"/>
  <c r="Q102" i="16" s="1"/>
  <c r="AJ113" i="4"/>
  <c r="AK113" i="4" s="1"/>
  <c r="AL113" i="4" s="1"/>
  <c r="Q110" i="16" s="1"/>
  <c r="AJ90" i="4"/>
  <c r="AK90" i="4" s="1"/>
  <c r="AL90" i="4" s="1"/>
  <c r="Q87" i="16" s="1"/>
  <c r="AJ121" i="4"/>
  <c r="AK121" i="4" s="1"/>
  <c r="AL121" i="4" s="1"/>
  <c r="Q118" i="16" s="1"/>
  <c r="AJ126" i="4"/>
  <c r="AK126" i="4" s="1"/>
  <c r="AL126" i="4" s="1"/>
  <c r="Q123" i="16" s="1"/>
  <c r="AJ114" i="4"/>
  <c r="AK114" i="4" s="1"/>
  <c r="AL114" i="4" s="1"/>
  <c r="Q111" i="16" s="1"/>
  <c r="B67" i="16"/>
  <c r="B68" i="16"/>
  <c r="K75" i="4"/>
  <c r="L75" i="4" s="1"/>
  <c r="M75" i="4" s="1"/>
  <c r="K122" i="4"/>
  <c r="L122" i="4" s="1"/>
  <c r="M122" i="4" s="1"/>
  <c r="K28" i="4"/>
  <c r="L28" i="4" s="1"/>
  <c r="M28" i="4" s="1"/>
  <c r="K38" i="4"/>
  <c r="L38" i="4" s="1"/>
  <c r="M38" i="4" s="1"/>
  <c r="K9" i="4"/>
  <c r="L9" i="4" s="1"/>
  <c r="M9" i="4" s="1"/>
  <c r="K39" i="4"/>
  <c r="L39" i="4" s="1"/>
  <c r="M39" i="4" s="1"/>
  <c r="K69" i="4"/>
  <c r="L69" i="4" s="1"/>
  <c r="M69" i="4" s="1"/>
  <c r="K153" i="4"/>
  <c r="L153" i="4" s="1"/>
  <c r="M153" i="4" s="1"/>
  <c r="K56" i="4"/>
  <c r="L56" i="4" s="1"/>
  <c r="M56" i="4" s="1"/>
  <c r="G53" i="16" s="1"/>
  <c r="K119" i="4"/>
  <c r="L119" i="4" s="1"/>
  <c r="M119" i="4" s="1"/>
  <c r="G116" i="16" s="1"/>
  <c r="K148" i="4"/>
  <c r="L148" i="4" s="1"/>
  <c r="M148" i="4" s="1"/>
  <c r="G145" i="16" s="1"/>
  <c r="K11" i="4"/>
  <c r="L11" i="4" s="1"/>
  <c r="M11" i="4" s="1"/>
  <c r="K17" i="4"/>
  <c r="L17" i="4" s="1"/>
  <c r="M17" i="4" s="1"/>
  <c r="G14" i="16" s="1"/>
  <c r="K34" i="4"/>
  <c r="L34" i="4" s="1"/>
  <c r="M34" i="4" s="1"/>
  <c r="G31" i="16" s="1"/>
  <c r="K36" i="4"/>
  <c r="L36" i="4" s="1"/>
  <c r="M36" i="4" s="1"/>
  <c r="K63" i="4"/>
  <c r="L63" i="4" s="1"/>
  <c r="M63" i="4" s="1"/>
  <c r="K83" i="4"/>
  <c r="L83" i="4" s="1"/>
  <c r="M83" i="4" s="1"/>
  <c r="K124" i="4"/>
  <c r="L124" i="4" s="1"/>
  <c r="M124" i="4" s="1"/>
  <c r="G121" i="16" s="1"/>
  <c r="K102" i="4"/>
  <c r="L102" i="4" s="1"/>
  <c r="M102" i="4" s="1"/>
  <c r="K42" i="4"/>
  <c r="L42" i="4" s="1"/>
  <c r="M42" i="4" s="1"/>
  <c r="K53" i="4"/>
  <c r="L53" i="4" s="1"/>
  <c r="M53" i="4" s="1"/>
  <c r="G50" i="16" s="1"/>
  <c r="K24" i="4"/>
  <c r="L24" i="4" s="1"/>
  <c r="M24" i="4" s="1"/>
  <c r="K27" i="4"/>
  <c r="L27" i="4" s="1"/>
  <c r="M27" i="4" s="1"/>
  <c r="K89" i="4"/>
  <c r="L89" i="4" s="1"/>
  <c r="M89" i="4" s="1"/>
  <c r="K98" i="4"/>
  <c r="L98" i="4" s="1"/>
  <c r="M98" i="4" s="1"/>
  <c r="K138" i="4"/>
  <c r="L138" i="4" s="1"/>
  <c r="M138" i="4" s="1"/>
  <c r="K92" i="4"/>
  <c r="L92" i="4" s="1"/>
  <c r="M92" i="4" s="1"/>
  <c r="G89" i="16" s="1"/>
  <c r="K99" i="4"/>
  <c r="L99" i="4" s="1"/>
  <c r="M99" i="4" s="1"/>
  <c r="K144" i="4"/>
  <c r="L144" i="4" s="1"/>
  <c r="M144" i="4" s="1"/>
  <c r="G141" i="16" s="1"/>
  <c r="K52" i="4"/>
  <c r="L52" i="4" s="1"/>
  <c r="M52" i="4" s="1"/>
  <c r="G49" i="16" s="1"/>
  <c r="K128" i="4"/>
  <c r="L128" i="4" s="1"/>
  <c r="M128" i="4" s="1"/>
  <c r="G125" i="16" s="1"/>
  <c r="K93" i="4"/>
  <c r="L93" i="4" s="1"/>
  <c r="M93" i="4" s="1"/>
  <c r="P142" i="4"/>
  <c r="Q142" i="4" s="1"/>
  <c r="R142" i="4" s="1"/>
  <c r="I139" i="16" s="1"/>
  <c r="P36" i="4"/>
  <c r="Q36" i="4" s="1"/>
  <c r="R36" i="4" s="1"/>
  <c r="I33" i="16" s="1"/>
  <c r="P16" i="4"/>
  <c r="Q16" i="4" s="1"/>
  <c r="R16" i="4" s="1"/>
  <c r="I13" i="16" s="1"/>
  <c r="P52" i="4"/>
  <c r="Q52" i="4" s="1"/>
  <c r="R52" i="4" s="1"/>
  <c r="I49" i="16" s="1"/>
  <c r="P24" i="4"/>
  <c r="Q24" i="4" s="1"/>
  <c r="R24" i="4" s="1"/>
  <c r="I21" i="16" s="1"/>
  <c r="P60" i="4"/>
  <c r="Q60" i="4" s="1"/>
  <c r="R60" i="4" s="1"/>
  <c r="I57" i="16" s="1"/>
  <c r="P152" i="4"/>
  <c r="Q152" i="4" s="1"/>
  <c r="R152" i="4" s="1"/>
  <c r="I149" i="16" s="1"/>
  <c r="P96" i="4"/>
  <c r="Q96" i="4" s="1"/>
  <c r="R96" i="4" s="1"/>
  <c r="I93" i="16" s="1"/>
  <c r="P90" i="4"/>
  <c r="Q90" i="4" s="1"/>
  <c r="R90" i="4" s="1"/>
  <c r="I87" i="16" s="1"/>
  <c r="P92" i="4"/>
  <c r="Q92" i="4" s="1"/>
  <c r="R92" i="4" s="1"/>
  <c r="I89" i="16" s="1"/>
  <c r="P135" i="4"/>
  <c r="Q135" i="4" s="1"/>
  <c r="R135" i="4" s="1"/>
  <c r="I132" i="16" s="1"/>
  <c r="P153" i="4"/>
  <c r="Q153" i="4" s="1"/>
  <c r="R153" i="4" s="1"/>
  <c r="I150" i="16" s="1"/>
  <c r="P143" i="4"/>
  <c r="Q143" i="4" s="1"/>
  <c r="R143" i="4" s="1"/>
  <c r="I140" i="16" s="1"/>
  <c r="P73" i="4"/>
  <c r="Q73" i="4" s="1"/>
  <c r="R73" i="4" s="1"/>
  <c r="I70" i="16" s="1"/>
  <c r="P148" i="4"/>
  <c r="Q148" i="4" s="1"/>
  <c r="R148" i="4" s="1"/>
  <c r="I145" i="16" s="1"/>
  <c r="P14" i="4"/>
  <c r="Q14" i="4" s="1"/>
  <c r="R14" i="4" s="1"/>
  <c r="I11" i="16" s="1"/>
  <c r="P70" i="4"/>
  <c r="Q70" i="4" s="1"/>
  <c r="R70" i="4" s="1"/>
  <c r="I67" i="16" s="1"/>
  <c r="P48" i="4"/>
  <c r="Q48" i="4" s="1"/>
  <c r="R48" i="4" s="1"/>
  <c r="I45" i="16" s="1"/>
  <c r="P58" i="4"/>
  <c r="Q58" i="4" s="1"/>
  <c r="R58" i="4" s="1"/>
  <c r="I55" i="16" s="1"/>
  <c r="P82" i="4"/>
  <c r="Q82" i="4" s="1"/>
  <c r="R82" i="4" s="1"/>
  <c r="I79" i="16" s="1"/>
  <c r="P71" i="4"/>
  <c r="Q71" i="4" s="1"/>
  <c r="R71" i="4" s="1"/>
  <c r="I68" i="16" s="1"/>
  <c r="P112" i="4"/>
  <c r="Q112" i="4" s="1"/>
  <c r="R112" i="4" s="1"/>
  <c r="I109" i="16" s="1"/>
  <c r="U143" i="4"/>
  <c r="V143" i="4" s="1"/>
  <c r="W143" i="4" s="1"/>
  <c r="K140" i="16" s="1"/>
  <c r="U152" i="4"/>
  <c r="V152" i="4" s="1"/>
  <c r="W152" i="4" s="1"/>
  <c r="K149" i="16" s="1"/>
  <c r="U121" i="4"/>
  <c r="V121" i="4" s="1"/>
  <c r="W121" i="4" s="1"/>
  <c r="K118" i="16" s="1"/>
  <c r="U82" i="4"/>
  <c r="V82" i="4" s="1"/>
  <c r="W82" i="4" s="1"/>
  <c r="K79" i="16" s="1"/>
  <c r="U101" i="4"/>
  <c r="V101" i="4" s="1"/>
  <c r="W101" i="4" s="1"/>
  <c r="K98" i="16" s="1"/>
  <c r="U117" i="4"/>
  <c r="V117" i="4" s="1"/>
  <c r="W117" i="4" s="1"/>
  <c r="K114" i="16" s="1"/>
  <c r="U85" i="4"/>
  <c r="V85" i="4" s="1"/>
  <c r="W85" i="4" s="1"/>
  <c r="K82" i="16" s="1"/>
  <c r="U13" i="4"/>
  <c r="V13" i="4" s="1"/>
  <c r="W13" i="4" s="1"/>
  <c r="K10" i="16" s="1"/>
  <c r="U17" i="4"/>
  <c r="V17" i="4" s="1"/>
  <c r="W17" i="4" s="1"/>
  <c r="K14" i="16" s="1"/>
  <c r="U14" i="4"/>
  <c r="V14" i="4" s="1"/>
  <c r="W14" i="4" s="1"/>
  <c r="K11" i="16" s="1"/>
  <c r="U15" i="4"/>
  <c r="V15" i="4" s="1"/>
  <c r="W15" i="4" s="1"/>
  <c r="K12" i="16" s="1"/>
  <c r="U45" i="4"/>
  <c r="V45" i="4" s="1"/>
  <c r="W45" i="4" s="1"/>
  <c r="K42" i="16" s="1"/>
  <c r="U81" i="4"/>
  <c r="V81" i="4" s="1"/>
  <c r="W81" i="4" s="1"/>
  <c r="K78" i="16" s="1"/>
  <c r="U86" i="4"/>
  <c r="V86" i="4" s="1"/>
  <c r="W86" i="4" s="1"/>
  <c r="K83" i="16" s="1"/>
  <c r="U127" i="4"/>
  <c r="V127" i="4" s="1"/>
  <c r="W127" i="4" s="1"/>
  <c r="K124" i="16" s="1"/>
  <c r="U57" i="4"/>
  <c r="V57" i="4" s="1"/>
  <c r="W57" i="4" s="1"/>
  <c r="K54" i="16" s="1"/>
  <c r="U145" i="4"/>
  <c r="V145" i="4" s="1"/>
  <c r="W145" i="4" s="1"/>
  <c r="K142" i="16" s="1"/>
  <c r="U56" i="4"/>
  <c r="V56" i="4" s="1"/>
  <c r="W56" i="4" s="1"/>
  <c r="K53" i="16" s="1"/>
  <c r="U71" i="4"/>
  <c r="V71" i="4" s="1"/>
  <c r="W71" i="4" s="1"/>
  <c r="K68" i="16" s="1"/>
  <c r="U96" i="4"/>
  <c r="V96" i="4" s="1"/>
  <c r="W96" i="4" s="1"/>
  <c r="K93" i="16" s="1"/>
  <c r="U124" i="4"/>
  <c r="V124" i="4" s="1"/>
  <c r="W124" i="4" s="1"/>
  <c r="K121" i="16" s="1"/>
  <c r="U135" i="4"/>
  <c r="V135" i="4" s="1"/>
  <c r="W135" i="4" s="1"/>
  <c r="K132" i="16" s="1"/>
  <c r="U38" i="4"/>
  <c r="V38" i="4" s="1"/>
  <c r="W38" i="4" s="1"/>
  <c r="K35" i="16" s="1"/>
  <c r="U100" i="4"/>
  <c r="V100" i="4" s="1"/>
  <c r="W100" i="4" s="1"/>
  <c r="K97" i="16" s="1"/>
  <c r="U110" i="4"/>
  <c r="V110" i="4" s="1"/>
  <c r="W110" i="4" s="1"/>
  <c r="K107" i="16" s="1"/>
  <c r="U95" i="4"/>
  <c r="V95" i="4" s="1"/>
  <c r="W95" i="4" s="1"/>
  <c r="K92" i="16" s="1"/>
  <c r="U55" i="4"/>
  <c r="V55" i="4" s="1"/>
  <c r="W55" i="4" s="1"/>
  <c r="K52" i="16" s="1"/>
  <c r="U90" i="4"/>
  <c r="V90" i="4" s="1"/>
  <c r="W90" i="4" s="1"/>
  <c r="K87" i="16" s="1"/>
  <c r="U39" i="4"/>
  <c r="V39" i="4" s="1"/>
  <c r="W39" i="4" s="1"/>
  <c r="K36" i="16" s="1"/>
  <c r="U53" i="4"/>
  <c r="V53" i="4" s="1"/>
  <c r="W53" i="4" s="1"/>
  <c r="K50" i="16" s="1"/>
  <c r="U33" i="4"/>
  <c r="V33" i="4" s="1"/>
  <c r="W33" i="4" s="1"/>
  <c r="K30" i="16" s="1"/>
  <c r="U78" i="4"/>
  <c r="V78" i="4" s="1"/>
  <c r="W78" i="4" s="1"/>
  <c r="K75" i="16" s="1"/>
  <c r="U88" i="4"/>
  <c r="V88" i="4" s="1"/>
  <c r="W88" i="4" s="1"/>
  <c r="K85" i="16" s="1"/>
  <c r="U54" i="4"/>
  <c r="V54" i="4" s="1"/>
  <c r="W54" i="4" s="1"/>
  <c r="K51" i="16" s="1"/>
  <c r="U113" i="4"/>
  <c r="V113" i="4" s="1"/>
  <c r="W113" i="4" s="1"/>
  <c r="K110" i="16" s="1"/>
  <c r="U36" i="4"/>
  <c r="V36" i="4" s="1"/>
  <c r="W36" i="4" s="1"/>
  <c r="K33" i="16" s="1"/>
  <c r="U40" i="4"/>
  <c r="V40" i="4" s="1"/>
  <c r="W40" i="4" s="1"/>
  <c r="K37" i="16" s="1"/>
  <c r="U94" i="4"/>
  <c r="V94" i="4" s="1"/>
  <c r="W94" i="4" s="1"/>
  <c r="K91" i="16" s="1"/>
  <c r="Z11" i="4"/>
  <c r="AA11" i="4" s="1"/>
  <c r="AB11" i="4" s="1"/>
  <c r="M8" i="16" s="1"/>
  <c r="Z28" i="4"/>
  <c r="AA28" i="4" s="1"/>
  <c r="AB28" i="4" s="1"/>
  <c r="M25" i="16" s="1"/>
  <c r="Z31" i="4"/>
  <c r="AA31" i="4" s="1"/>
  <c r="AB31" i="4" s="1"/>
  <c r="M28" i="16" s="1"/>
  <c r="Z32" i="4"/>
  <c r="AA32" i="4" s="1"/>
  <c r="AB32" i="4" s="1"/>
  <c r="M29" i="16" s="1"/>
  <c r="Z20" i="4"/>
  <c r="AA20" i="4" s="1"/>
  <c r="AB20" i="4" s="1"/>
  <c r="M17" i="16" s="1"/>
  <c r="Z85" i="4"/>
  <c r="AA85" i="4" s="1"/>
  <c r="AB85" i="4" s="1"/>
  <c r="M82" i="16" s="1"/>
  <c r="Z148" i="4"/>
  <c r="AA148" i="4" s="1"/>
  <c r="AB148" i="4" s="1"/>
  <c r="M145" i="16" s="1"/>
  <c r="Z97" i="4"/>
  <c r="AA97" i="4" s="1"/>
  <c r="AB97" i="4" s="1"/>
  <c r="M94" i="16" s="1"/>
  <c r="Z62" i="4"/>
  <c r="AA62" i="4" s="1"/>
  <c r="AB62" i="4" s="1"/>
  <c r="M59" i="16" s="1"/>
  <c r="Z117" i="4"/>
  <c r="AA117" i="4" s="1"/>
  <c r="AB117" i="4" s="1"/>
  <c r="M114" i="16" s="1"/>
  <c r="Z132" i="4"/>
  <c r="AA132" i="4" s="1"/>
  <c r="AB132" i="4" s="1"/>
  <c r="M129" i="16" s="1"/>
  <c r="Z41" i="4"/>
  <c r="AA41" i="4" s="1"/>
  <c r="AB41" i="4" s="1"/>
  <c r="M38" i="16" s="1"/>
  <c r="Z46" i="4"/>
  <c r="AA46" i="4" s="1"/>
  <c r="AB46" i="4" s="1"/>
  <c r="M43" i="16" s="1"/>
  <c r="Z153" i="4"/>
  <c r="AA153" i="4" s="1"/>
  <c r="AB153" i="4" s="1"/>
  <c r="M150" i="16" s="1"/>
  <c r="Z91" i="4"/>
  <c r="AA91" i="4" s="1"/>
  <c r="AB91" i="4" s="1"/>
  <c r="M88" i="16" s="1"/>
  <c r="Z119" i="4"/>
  <c r="AA119" i="4" s="1"/>
  <c r="AB119" i="4" s="1"/>
  <c r="M116" i="16" s="1"/>
  <c r="Z27" i="4"/>
  <c r="AA27" i="4" s="1"/>
  <c r="AB27" i="4" s="1"/>
  <c r="M24" i="16" s="1"/>
  <c r="Z17" i="4"/>
  <c r="AA17" i="4" s="1"/>
  <c r="AB17" i="4" s="1"/>
  <c r="M14" i="16" s="1"/>
  <c r="Z149" i="4"/>
  <c r="AA149" i="4" s="1"/>
  <c r="AB149" i="4" s="1"/>
  <c r="M146" i="16" s="1"/>
  <c r="Z129" i="4"/>
  <c r="AA129" i="4" s="1"/>
  <c r="AB129" i="4" s="1"/>
  <c r="M126" i="16" s="1"/>
  <c r="Z146" i="4"/>
  <c r="AA146" i="4" s="1"/>
  <c r="AB146" i="4" s="1"/>
  <c r="M143" i="16" s="1"/>
  <c r="AE39" i="4"/>
  <c r="AF39" i="4" s="1"/>
  <c r="AG39" i="4" s="1"/>
  <c r="O36" i="16" s="1"/>
  <c r="AE75" i="4"/>
  <c r="AF75" i="4" s="1"/>
  <c r="AG75" i="4" s="1"/>
  <c r="O72" i="16" s="1"/>
  <c r="AE83" i="4"/>
  <c r="AF83" i="4" s="1"/>
  <c r="AG83" i="4" s="1"/>
  <c r="O80" i="16" s="1"/>
  <c r="AE28" i="4"/>
  <c r="AF28" i="4" s="1"/>
  <c r="AG28" i="4" s="1"/>
  <c r="O25" i="16" s="1"/>
  <c r="AE117" i="4"/>
  <c r="AF117" i="4" s="1"/>
  <c r="AG117" i="4" s="1"/>
  <c r="O114" i="16" s="1"/>
  <c r="AE33" i="4"/>
  <c r="AF33" i="4" s="1"/>
  <c r="AG33" i="4" s="1"/>
  <c r="O30" i="16" s="1"/>
  <c r="AE36" i="4"/>
  <c r="AF36" i="4" s="1"/>
  <c r="AG36" i="4" s="1"/>
  <c r="O33" i="16" s="1"/>
  <c r="AE59" i="4"/>
  <c r="AF59" i="4" s="1"/>
  <c r="AG59" i="4" s="1"/>
  <c r="O56" i="16" s="1"/>
  <c r="AE42" i="4"/>
  <c r="AF42" i="4" s="1"/>
  <c r="AG42" i="4" s="1"/>
  <c r="O39" i="16" s="1"/>
  <c r="AE94" i="4"/>
  <c r="AF94" i="4" s="1"/>
  <c r="AG94" i="4" s="1"/>
  <c r="O91" i="16" s="1"/>
  <c r="AE45" i="4"/>
  <c r="AF45" i="4" s="1"/>
  <c r="AG45" i="4" s="1"/>
  <c r="O42" i="16" s="1"/>
  <c r="AE148" i="4"/>
  <c r="AF148" i="4" s="1"/>
  <c r="AG148" i="4" s="1"/>
  <c r="O145" i="16" s="1"/>
  <c r="AE48" i="4"/>
  <c r="AF48" i="4" s="1"/>
  <c r="AG48" i="4" s="1"/>
  <c r="O45" i="16" s="1"/>
  <c r="AJ39" i="4"/>
  <c r="AK39" i="4" s="1"/>
  <c r="AL39" i="4" s="1"/>
  <c r="Q36" i="16" s="1"/>
  <c r="AJ50" i="4"/>
  <c r="AK50" i="4" s="1"/>
  <c r="AL50" i="4" s="1"/>
  <c r="Q47" i="16" s="1"/>
  <c r="AJ41" i="4"/>
  <c r="AK41" i="4" s="1"/>
  <c r="AL41" i="4" s="1"/>
  <c r="Q38" i="16" s="1"/>
  <c r="AJ97" i="4"/>
  <c r="AK97" i="4" s="1"/>
  <c r="AL97" i="4" s="1"/>
  <c r="Q94" i="16" s="1"/>
  <c r="AJ83" i="4"/>
  <c r="AK83" i="4" s="1"/>
  <c r="AL83" i="4" s="1"/>
  <c r="Q80" i="16" s="1"/>
  <c r="AJ49" i="4"/>
  <c r="AK49" i="4" s="1"/>
  <c r="AL49" i="4" s="1"/>
  <c r="Q46" i="16" s="1"/>
  <c r="AJ95" i="4"/>
  <c r="AK95" i="4" s="1"/>
  <c r="AL95" i="4" s="1"/>
  <c r="Q92" i="16" s="1"/>
  <c r="AJ120" i="4"/>
  <c r="AK120" i="4" s="1"/>
  <c r="AL120" i="4" s="1"/>
  <c r="Q117" i="16" s="1"/>
  <c r="AJ93" i="4"/>
  <c r="AK93" i="4" s="1"/>
  <c r="AL93" i="4" s="1"/>
  <c r="Q90" i="16" s="1"/>
  <c r="AJ110" i="4"/>
  <c r="AK110" i="4" s="1"/>
  <c r="AL110" i="4" s="1"/>
  <c r="Q107" i="16" s="1"/>
  <c r="AJ16" i="4"/>
  <c r="AK16" i="4" s="1"/>
  <c r="AL16" i="4" s="1"/>
  <c r="Q13" i="16" s="1"/>
  <c r="AJ20" i="4"/>
  <c r="AK20" i="4" s="1"/>
  <c r="AL20" i="4" s="1"/>
  <c r="Q17" i="16" s="1"/>
  <c r="AJ45" i="4"/>
  <c r="AK45" i="4" s="1"/>
  <c r="AL45" i="4" s="1"/>
  <c r="Q42" i="16" s="1"/>
  <c r="AJ82" i="4"/>
  <c r="AK82" i="4" s="1"/>
  <c r="AL82" i="4" s="1"/>
  <c r="Q79" i="16" s="1"/>
  <c r="AJ66" i="4"/>
  <c r="AK66" i="4" s="1"/>
  <c r="AL66" i="4" s="1"/>
  <c r="Q63" i="16" s="1"/>
  <c r="AJ75" i="4"/>
  <c r="AK75" i="4" s="1"/>
  <c r="AL75" i="4" s="1"/>
  <c r="Q72" i="16" s="1"/>
  <c r="AJ32" i="4"/>
  <c r="AK32" i="4" s="1"/>
  <c r="AL32" i="4" s="1"/>
  <c r="Q29" i="16" s="1"/>
  <c r="AJ88" i="4"/>
  <c r="AK88" i="4" s="1"/>
  <c r="AL88" i="4" s="1"/>
  <c r="Q85" i="16" s="1"/>
  <c r="AJ92" i="4"/>
  <c r="AK92" i="4" s="1"/>
  <c r="AL92" i="4" s="1"/>
  <c r="Q89" i="16" s="1"/>
  <c r="AJ118" i="4"/>
  <c r="AK118" i="4" s="1"/>
  <c r="AL118" i="4" s="1"/>
  <c r="Q115" i="16" s="1"/>
  <c r="AJ81" i="4"/>
  <c r="AK81" i="4" s="1"/>
  <c r="AL81" i="4" s="1"/>
  <c r="Q78" i="16" s="1"/>
  <c r="AJ27" i="4"/>
  <c r="AK27" i="4" s="1"/>
  <c r="AL27" i="4" s="1"/>
  <c r="Q24" i="16" s="1"/>
  <c r="AJ104" i="4"/>
  <c r="AK104" i="4" s="1"/>
  <c r="AL104" i="4" s="1"/>
  <c r="Q101" i="16" s="1"/>
  <c r="AJ116" i="4"/>
  <c r="AK116" i="4" s="1"/>
  <c r="AL116" i="4" s="1"/>
  <c r="Q113" i="16" s="1"/>
  <c r="AJ48" i="4"/>
  <c r="AK48" i="4" s="1"/>
  <c r="AL48" i="4" s="1"/>
  <c r="Q45" i="16" s="1"/>
  <c r="AJ55" i="4"/>
  <c r="AK55" i="4" s="1"/>
  <c r="AL55" i="4" s="1"/>
  <c r="Q52" i="16" s="1"/>
  <c r="AJ72" i="4"/>
  <c r="AK72" i="4" s="1"/>
  <c r="AL72" i="4" s="1"/>
  <c r="Q69" i="16" s="1"/>
  <c r="AJ89" i="4"/>
  <c r="AK89" i="4" s="1"/>
  <c r="AL89" i="4" s="1"/>
  <c r="Q86" i="16" s="1"/>
  <c r="AJ59" i="4"/>
  <c r="AK59" i="4" s="1"/>
  <c r="AL59" i="4" s="1"/>
  <c r="Q56" i="16" s="1"/>
  <c r="AJ42" i="4"/>
  <c r="AK42" i="4" s="1"/>
  <c r="AL42" i="4" s="1"/>
  <c r="Q39" i="16" s="1"/>
  <c r="AJ15" i="4"/>
  <c r="AK15" i="4" s="1"/>
  <c r="AL15" i="4" s="1"/>
  <c r="Q12" i="16" s="1"/>
  <c r="AJ62" i="4"/>
  <c r="AK62" i="4" s="1"/>
  <c r="AL62" i="4" s="1"/>
  <c r="Q59" i="16" s="1"/>
  <c r="AJ74" i="4"/>
  <c r="AK74" i="4" s="1"/>
  <c r="AL74" i="4" s="1"/>
  <c r="Q71" i="16" s="1"/>
  <c r="AJ80" i="4"/>
  <c r="AK80" i="4" s="1"/>
  <c r="AL80" i="4" s="1"/>
  <c r="Q77" i="16" s="1"/>
  <c r="AJ125" i="4"/>
  <c r="AK125" i="4" s="1"/>
  <c r="AL125" i="4" s="1"/>
  <c r="Q122" i="16" s="1"/>
  <c r="AJ129" i="4"/>
  <c r="AK129" i="4" s="1"/>
  <c r="AL129" i="4" s="1"/>
  <c r="Q126" i="16" s="1"/>
  <c r="AJ132" i="4"/>
  <c r="AK132" i="4" s="1"/>
  <c r="AL132" i="4" s="1"/>
  <c r="Q129" i="16" s="1"/>
  <c r="AJ136" i="4"/>
  <c r="AK136" i="4" s="1"/>
  <c r="AL136" i="4" s="1"/>
  <c r="Q133" i="16" s="1"/>
  <c r="AJ112" i="4"/>
  <c r="AK112" i="4" s="1"/>
  <c r="AL112" i="4" s="1"/>
  <c r="Q109" i="16" s="1"/>
  <c r="AJ146" i="4"/>
  <c r="AK146" i="4" s="1"/>
  <c r="AL146" i="4" s="1"/>
  <c r="Q143" i="16" s="1"/>
  <c r="AJ128" i="4"/>
  <c r="AK128" i="4" s="1"/>
  <c r="AL128" i="4" s="1"/>
  <c r="Q125" i="16" s="1"/>
  <c r="P56" i="4"/>
  <c r="Q56" i="4" s="1"/>
  <c r="R56" i="4" s="1"/>
  <c r="I53" i="16" s="1"/>
  <c r="P17" i="4"/>
  <c r="Q17" i="4" s="1"/>
  <c r="R17" i="4" s="1"/>
  <c r="I14" i="16" s="1"/>
  <c r="P78" i="4"/>
  <c r="Q78" i="4" s="1"/>
  <c r="R78" i="4" s="1"/>
  <c r="I75" i="16" s="1"/>
  <c r="F34" i="4"/>
  <c r="G34" i="4" s="1"/>
  <c r="H34" i="4" s="1"/>
  <c r="F41" i="4"/>
  <c r="G41" i="4" s="1"/>
  <c r="H41" i="4" s="1"/>
  <c r="F100" i="4"/>
  <c r="G100" i="4" s="1"/>
  <c r="H100" i="4" s="1"/>
  <c r="F52" i="4"/>
  <c r="G52" i="4" s="1"/>
  <c r="H52" i="4" s="1"/>
  <c r="F62" i="4"/>
  <c r="G62" i="4" s="1"/>
  <c r="H62" i="4" s="1"/>
  <c r="F117" i="4"/>
  <c r="G117" i="4" s="1"/>
  <c r="H117" i="4" s="1"/>
  <c r="AJ21" i="4"/>
  <c r="AK21" i="4" s="1"/>
  <c r="AL21" i="4" s="1"/>
  <c r="Q18" i="16" s="1"/>
  <c r="AJ37" i="4"/>
  <c r="AK37" i="4" s="1"/>
  <c r="AL37" i="4" s="1"/>
  <c r="Q34" i="16" s="1"/>
  <c r="AJ56" i="4"/>
  <c r="AK56" i="4" s="1"/>
  <c r="AL56" i="4" s="1"/>
  <c r="Q53" i="16" s="1"/>
  <c r="AJ109" i="4"/>
  <c r="AK109" i="4" s="1"/>
  <c r="AL109" i="4" s="1"/>
  <c r="Q106" i="16" s="1"/>
  <c r="AJ131" i="4"/>
  <c r="AK131" i="4" s="1"/>
  <c r="AL131" i="4" s="1"/>
  <c r="Q128" i="16" s="1"/>
  <c r="AJ73" i="4"/>
  <c r="AK73" i="4" s="1"/>
  <c r="AL73" i="4" s="1"/>
  <c r="Q70" i="16" s="1"/>
  <c r="AJ26" i="4"/>
  <c r="AK26" i="4" s="1"/>
  <c r="AL26" i="4" s="1"/>
  <c r="Q23" i="16" s="1"/>
  <c r="AJ71" i="4"/>
  <c r="AK71" i="4" s="1"/>
  <c r="AL71" i="4" s="1"/>
  <c r="Q68" i="16" s="1"/>
  <c r="AJ78" i="4"/>
  <c r="AK78" i="4" s="1"/>
  <c r="AL78" i="4" s="1"/>
  <c r="Q75" i="16" s="1"/>
  <c r="AJ102" i="4"/>
  <c r="AK102" i="4" s="1"/>
  <c r="AL102" i="4" s="1"/>
  <c r="Q99" i="16" s="1"/>
  <c r="AJ108" i="4"/>
  <c r="AK108" i="4" s="1"/>
  <c r="AL108" i="4" s="1"/>
  <c r="Q105" i="16" s="1"/>
  <c r="AJ99" i="4"/>
  <c r="AK99" i="4" s="1"/>
  <c r="AL99" i="4" s="1"/>
  <c r="Q96" i="16" s="1"/>
  <c r="AJ150" i="4"/>
  <c r="AK150" i="4" s="1"/>
  <c r="AL150" i="4" s="1"/>
  <c r="Q147" i="16" s="1"/>
  <c r="AJ147" i="4"/>
  <c r="AK147" i="4" s="1"/>
  <c r="AL147" i="4" s="1"/>
  <c r="Q144" i="16" s="1"/>
  <c r="F33" i="4"/>
  <c r="G33" i="4" s="1"/>
  <c r="H33" i="4" s="1"/>
  <c r="F72" i="4"/>
  <c r="G72" i="4" s="1"/>
  <c r="H72" i="4" s="1"/>
  <c r="F92" i="4"/>
  <c r="G92" i="4" s="1"/>
  <c r="H92" i="4" s="1"/>
  <c r="F80" i="4"/>
  <c r="G80" i="4" s="1"/>
  <c r="H80" i="4" s="1"/>
  <c r="B27" i="16"/>
  <c r="B28" i="16"/>
  <c r="B59" i="16"/>
  <c r="B60" i="16"/>
  <c r="B63" i="16"/>
  <c r="B64" i="16"/>
  <c r="Z10" i="4"/>
  <c r="AA10" i="4" s="1"/>
  <c r="AB10" i="4" s="1"/>
  <c r="M7" i="16" s="1"/>
  <c r="Z112" i="4"/>
  <c r="AA112" i="4" s="1"/>
  <c r="AB112" i="4" s="1"/>
  <c r="M109" i="16" s="1"/>
  <c r="Z81" i="4"/>
  <c r="AA81" i="4" s="1"/>
  <c r="AB81" i="4" s="1"/>
  <c r="M78" i="16" s="1"/>
  <c r="Z116" i="4"/>
  <c r="AA116" i="4" s="1"/>
  <c r="AB116" i="4" s="1"/>
  <c r="M113" i="16" s="1"/>
  <c r="Z33" i="4"/>
  <c r="AA33" i="4" s="1"/>
  <c r="AB33" i="4" s="1"/>
  <c r="M30" i="16" s="1"/>
  <c r="Z72" i="4"/>
  <c r="AA72" i="4" s="1"/>
  <c r="AB72" i="4" s="1"/>
  <c r="M69" i="16" s="1"/>
  <c r="Z38" i="4"/>
  <c r="AA38" i="4" s="1"/>
  <c r="AB38" i="4" s="1"/>
  <c r="M35" i="16" s="1"/>
  <c r="Z53" i="4"/>
  <c r="AA53" i="4" s="1"/>
  <c r="AB53" i="4" s="1"/>
  <c r="M50" i="16" s="1"/>
  <c r="Z16" i="4"/>
  <c r="AA16" i="4" s="1"/>
  <c r="AB16" i="4" s="1"/>
  <c r="M13" i="16" s="1"/>
  <c r="Z106" i="4"/>
  <c r="AA106" i="4" s="1"/>
  <c r="AB106" i="4" s="1"/>
  <c r="M103" i="16" s="1"/>
  <c r="Z90" i="4"/>
  <c r="AA90" i="4" s="1"/>
  <c r="AB90" i="4" s="1"/>
  <c r="M87" i="16" s="1"/>
  <c r="Z84" i="4"/>
  <c r="AA84" i="4" s="1"/>
  <c r="AB84" i="4" s="1"/>
  <c r="M81" i="16" s="1"/>
  <c r="Z12" i="4"/>
  <c r="AA12" i="4" s="1"/>
  <c r="AB12" i="4" s="1"/>
  <c r="M9" i="16" s="1"/>
  <c r="Z138" i="4"/>
  <c r="AA138" i="4" s="1"/>
  <c r="AB138" i="4" s="1"/>
  <c r="M135" i="16" s="1"/>
  <c r="Z24" i="4"/>
  <c r="AA24" i="4" s="1"/>
  <c r="AB24" i="4" s="1"/>
  <c r="M21" i="16" s="1"/>
  <c r="Z69" i="4"/>
  <c r="AA69" i="4" s="1"/>
  <c r="AB69" i="4" s="1"/>
  <c r="M66" i="16" s="1"/>
  <c r="Z25" i="4"/>
  <c r="AA25" i="4" s="1"/>
  <c r="AB25" i="4" s="1"/>
  <c r="M22" i="16" s="1"/>
  <c r="Z39" i="4"/>
  <c r="AA39" i="4" s="1"/>
  <c r="AB39" i="4" s="1"/>
  <c r="M36" i="16" s="1"/>
  <c r="Z26" i="4"/>
  <c r="AA26" i="4" s="1"/>
  <c r="AB26" i="4" s="1"/>
  <c r="M23" i="16" s="1"/>
  <c r="Z118" i="4"/>
  <c r="AA118" i="4" s="1"/>
  <c r="AB118" i="4" s="1"/>
  <c r="M115" i="16" s="1"/>
  <c r="Z77" i="4"/>
  <c r="AA77" i="4" s="1"/>
  <c r="AB77" i="4" s="1"/>
  <c r="M74" i="16" s="1"/>
  <c r="Z93" i="4"/>
  <c r="AA93" i="4" s="1"/>
  <c r="AB93" i="4" s="1"/>
  <c r="M90" i="16" s="1"/>
  <c r="Z70" i="4"/>
  <c r="AA70" i="4" s="1"/>
  <c r="AB70" i="4" s="1"/>
  <c r="M67" i="16" s="1"/>
  <c r="Z80" i="4"/>
  <c r="AA80" i="4" s="1"/>
  <c r="AB80" i="4" s="1"/>
  <c r="M77" i="16" s="1"/>
  <c r="B55" i="16"/>
  <c r="B56" i="16"/>
  <c r="B91" i="16"/>
  <c r="B92" i="16"/>
  <c r="B155" i="16"/>
  <c r="B159" i="4"/>
  <c r="B156" i="16" s="1"/>
  <c r="B211" i="16"/>
  <c r="B215" i="4"/>
  <c r="B212" i="16" s="1"/>
  <c r="B311" i="16"/>
  <c r="B315" i="4"/>
  <c r="B312" i="16" s="1"/>
  <c r="B395" i="16"/>
  <c r="B399" i="4"/>
  <c r="B396" i="16" s="1"/>
  <c r="B403" i="16"/>
  <c r="B407" i="4"/>
  <c r="B404" i="16" s="1"/>
  <c r="B147" i="16"/>
  <c r="B148" i="16"/>
  <c r="B271" i="16"/>
  <c r="B275" i="4"/>
  <c r="B272" i="16" s="1"/>
  <c r="B355" i="16"/>
  <c r="B359" i="4"/>
  <c r="B356" i="16" s="1"/>
  <c r="AZ174" i="4"/>
  <c r="AZ242" i="4"/>
  <c r="AZ158" i="4"/>
  <c r="AZ190" i="4"/>
  <c r="AZ226" i="4"/>
  <c r="AZ167" i="4"/>
  <c r="AZ183" i="4"/>
  <c r="AZ199" i="4"/>
  <c r="AZ258" i="4"/>
  <c r="AZ156" i="4"/>
  <c r="AZ209" i="4"/>
  <c r="AX259" i="4"/>
  <c r="BA259" i="4" s="1"/>
  <c r="AV257" i="4" s="1"/>
  <c r="AW257" i="4" s="1"/>
  <c r="AZ225" i="4"/>
  <c r="AZ189" i="4"/>
  <c r="AX171" i="4"/>
  <c r="BA171" i="4" s="1"/>
  <c r="AU168" i="4"/>
  <c r="AX167" i="4"/>
  <c r="BA167" i="4" s="1"/>
  <c r="AU304" i="4"/>
  <c r="AX307" i="4"/>
  <c r="BA307" i="4" s="1"/>
  <c r="AX175" i="4"/>
  <c r="BA175" i="4" s="1"/>
  <c r="AU392" i="4"/>
  <c r="AX395" i="4"/>
  <c r="BA395" i="4" s="1"/>
  <c r="AX159" i="4"/>
  <c r="BA159" i="4" s="1"/>
  <c r="AX207" i="4"/>
  <c r="BA207" i="4" s="1"/>
  <c r="AU204" i="4"/>
  <c r="AZ205" i="4" s="1"/>
  <c r="AU216" i="4"/>
  <c r="AZ217" i="4" s="1"/>
  <c r="AX219" i="4"/>
  <c r="BA219" i="4" s="1"/>
  <c r="AX247" i="4"/>
  <c r="BA247" i="4" s="1"/>
  <c r="AU244" i="4"/>
  <c r="AZ247" i="4" s="1"/>
  <c r="AZ165" i="4"/>
  <c r="AZ197" i="4"/>
  <c r="AX211" i="4"/>
  <c r="BA211" i="4" s="1"/>
  <c r="AX231" i="4"/>
  <c r="BA231" i="4" s="1"/>
  <c r="AU228" i="4"/>
  <c r="AZ230" i="4" s="1"/>
  <c r="AX243" i="4"/>
  <c r="BA243" i="4" s="1"/>
  <c r="AU260" i="4"/>
  <c r="AZ263" i="4" s="1"/>
  <c r="AX263" i="4"/>
  <c r="BA263" i="4" s="1"/>
  <c r="AU328" i="4"/>
  <c r="AZ329" i="4" s="1"/>
  <c r="AX331" i="4"/>
  <c r="BA331" i="4" s="1"/>
  <c r="AU376" i="4"/>
  <c r="AZ379" i="4" s="1"/>
  <c r="AX379" i="4"/>
  <c r="BA379" i="4" s="1"/>
  <c r="AY183" i="4"/>
  <c r="AZ180" i="4"/>
  <c r="AZ211" i="4"/>
  <c r="AU284" i="4"/>
  <c r="AZ286" i="4" s="1"/>
  <c r="AX287" i="4"/>
  <c r="BA287" i="4" s="1"/>
  <c r="AU352" i="4"/>
  <c r="AZ353" i="4" s="1"/>
  <c r="AX355" i="4"/>
  <c r="BA355" i="4" s="1"/>
  <c r="AU384" i="4"/>
  <c r="AZ385" i="4" s="1"/>
  <c r="AX387" i="4"/>
  <c r="BA387" i="4" s="1"/>
  <c r="AX407" i="4"/>
  <c r="BA407" i="4" s="1"/>
  <c r="AU405" i="4"/>
  <c r="AZ406" i="4" s="1"/>
  <c r="AU332" i="4"/>
  <c r="AZ335" i="4" s="1"/>
  <c r="AX335" i="4"/>
  <c r="BA335" i="4" s="1"/>
  <c r="AZ256" i="4"/>
  <c r="AY259" i="4"/>
  <c r="AU308" i="4"/>
  <c r="AZ310" i="4" s="1"/>
  <c r="AX311" i="4"/>
  <c r="BA311" i="4" s="1"/>
  <c r="AU380" i="4"/>
  <c r="AZ382" i="4" s="1"/>
  <c r="AX383" i="4"/>
  <c r="BA383" i="4" s="1"/>
  <c r="AU248" i="4"/>
  <c r="AZ250" i="4" s="1"/>
  <c r="AX251" i="4"/>
  <c r="BA251" i="4" s="1"/>
  <c r="AY159" i="4"/>
  <c r="AZ224" i="4"/>
  <c r="AY227" i="4"/>
  <c r="AX203" i="4"/>
  <c r="BA203" i="4" s="1"/>
  <c r="AU200" i="4"/>
  <c r="AZ203" i="4" s="1"/>
  <c r="AU292" i="4"/>
  <c r="AZ295" i="4" s="1"/>
  <c r="AX295" i="4"/>
  <c r="BA295" i="4" s="1"/>
  <c r="AX199" i="4"/>
  <c r="BA199" i="4" s="1"/>
  <c r="AU320" i="4"/>
  <c r="AZ321" i="4" s="1"/>
  <c r="AX323" i="4"/>
  <c r="BA323" i="4" s="1"/>
  <c r="AU344" i="4"/>
  <c r="AX347" i="4"/>
  <c r="BA347" i="4" s="1"/>
  <c r="AU401" i="4"/>
  <c r="AX403" i="4"/>
  <c r="BA403" i="4" s="1"/>
  <c r="AZ157" i="4"/>
  <c r="AZ159" i="4"/>
  <c r="AZ166" i="4"/>
  <c r="AZ182" i="4"/>
  <c r="AZ198" i="4"/>
  <c r="AU160" i="4"/>
  <c r="AZ161" i="4" s="1"/>
  <c r="AX163" i="4"/>
  <c r="BA163" i="4" s="1"/>
  <c r="AX223" i="4"/>
  <c r="BA223" i="4" s="1"/>
  <c r="AU220" i="4"/>
  <c r="AZ221" i="4" s="1"/>
  <c r="AU232" i="4"/>
  <c r="AZ234" i="4" s="1"/>
  <c r="AX235" i="4"/>
  <c r="BA235" i="4" s="1"/>
  <c r="AZ175" i="4"/>
  <c r="AZ191" i="4"/>
  <c r="AZ235" i="4"/>
  <c r="AZ241" i="4"/>
  <c r="AU252" i="4"/>
  <c r="AZ254" i="4" s="1"/>
  <c r="AX255" i="4"/>
  <c r="BA255" i="4" s="1"/>
  <c r="AZ173" i="4"/>
  <c r="AZ208" i="4"/>
  <c r="AY211" i="4"/>
  <c r="AZ240" i="4"/>
  <c r="AY243" i="4"/>
  <c r="AX187" i="4"/>
  <c r="BA187" i="4" s="1"/>
  <c r="AU184" i="4"/>
  <c r="AZ185" i="4" s="1"/>
  <c r="AU296" i="4"/>
  <c r="AX299" i="4"/>
  <c r="BA299" i="4" s="1"/>
  <c r="AU356" i="4"/>
  <c r="AZ357" i="4" s="1"/>
  <c r="AX359" i="4"/>
  <c r="BA359" i="4" s="1"/>
  <c r="AU388" i="4"/>
  <c r="AZ390" i="4" s="1"/>
  <c r="AX391" i="4"/>
  <c r="BA391" i="4" s="1"/>
  <c r="AU272" i="4"/>
  <c r="AX275" i="4"/>
  <c r="BA275" i="4" s="1"/>
  <c r="AU336" i="4"/>
  <c r="AZ339" i="4" s="1"/>
  <c r="AX339" i="4"/>
  <c r="BA339" i="4" s="1"/>
  <c r="AX183" i="4"/>
  <c r="BA183" i="4" s="1"/>
  <c r="AU316" i="4"/>
  <c r="AX319" i="4"/>
  <c r="BA319" i="4" s="1"/>
  <c r="AX179" i="4"/>
  <c r="BA179" i="4" s="1"/>
  <c r="AU176" i="4"/>
  <c r="AZ177" i="4" s="1"/>
  <c r="AU280" i="4"/>
  <c r="AZ282" i="4" s="1"/>
  <c r="AX283" i="4"/>
  <c r="BA283" i="4" s="1"/>
  <c r="AU340" i="4"/>
  <c r="AX343" i="4"/>
  <c r="BA343" i="4" s="1"/>
  <c r="AZ257" i="4"/>
  <c r="AU360" i="4"/>
  <c r="AX363" i="4"/>
  <c r="BA363" i="4" s="1"/>
  <c r="AX191" i="4"/>
  <c r="BA191" i="4" s="1"/>
  <c r="AU364" i="4"/>
  <c r="AZ366" i="4" s="1"/>
  <c r="AX367" i="4"/>
  <c r="BA367" i="4" s="1"/>
  <c r="AX195" i="4"/>
  <c r="BA195" i="4" s="1"/>
  <c r="AU192" i="4"/>
  <c r="AZ194" i="4" s="1"/>
  <c r="AU276" i="4"/>
  <c r="AZ278" i="4" s="1"/>
  <c r="AX279" i="4"/>
  <c r="BA279" i="4" s="1"/>
  <c r="AZ210" i="4"/>
  <c r="AX239" i="4"/>
  <c r="BA239" i="4" s="1"/>
  <c r="AU236" i="4"/>
  <c r="AZ238" i="4" s="1"/>
  <c r="AZ181" i="4"/>
  <c r="AX215" i="4"/>
  <c r="BA215" i="4" s="1"/>
  <c r="AU212" i="4"/>
  <c r="AZ213" i="4" s="1"/>
  <c r="AX227" i="4"/>
  <c r="BA227" i="4" s="1"/>
  <c r="AZ243" i="4"/>
  <c r="AU264" i="4"/>
  <c r="AX267" i="4"/>
  <c r="BA267" i="4" s="1"/>
  <c r="AU324" i="4"/>
  <c r="AZ327" i="4" s="1"/>
  <c r="AX327" i="4"/>
  <c r="BA327" i="4" s="1"/>
  <c r="AU368" i="4"/>
  <c r="AZ371" i="4" s="1"/>
  <c r="AX371" i="4"/>
  <c r="BA371" i="4" s="1"/>
  <c r="AY167" i="4"/>
  <c r="AV167" i="4" s="1"/>
  <c r="AZ164" i="4"/>
  <c r="AY199" i="4"/>
  <c r="AZ196" i="4"/>
  <c r="AZ227" i="4"/>
  <c r="AU288" i="4"/>
  <c r="AZ290" i="4" s="1"/>
  <c r="AX291" i="4"/>
  <c r="BA291" i="4" s="1"/>
  <c r="AU348" i="4"/>
  <c r="AZ351" i="4" s="1"/>
  <c r="AX351" i="4"/>
  <c r="BA351" i="4" s="1"/>
  <c r="AY191" i="4"/>
  <c r="AZ188" i="4"/>
  <c r="AU268" i="4"/>
  <c r="AZ270" i="4" s="1"/>
  <c r="AX271" i="4"/>
  <c r="BA271" i="4" s="1"/>
  <c r="AU312" i="4"/>
  <c r="AZ315" i="4" s="1"/>
  <c r="AX315" i="4"/>
  <c r="BA315" i="4" s="1"/>
  <c r="AU372" i="4"/>
  <c r="AZ375" i="4" s="1"/>
  <c r="AX375" i="4"/>
  <c r="BA375" i="4" s="1"/>
  <c r="AU396" i="4"/>
  <c r="AZ399" i="4" s="1"/>
  <c r="AX399" i="4"/>
  <c r="BA399" i="4" s="1"/>
  <c r="AY175" i="4"/>
  <c r="AZ172" i="4"/>
  <c r="AZ259" i="4"/>
  <c r="AU300" i="4"/>
  <c r="AZ303" i="4" s="1"/>
  <c r="AX303" i="4"/>
  <c r="BA303" i="4" s="1"/>
  <c r="B152" i="16"/>
  <c r="B151" i="16"/>
  <c r="E16" i="16" l="1"/>
  <c r="U16" i="16" s="1"/>
  <c r="W16" i="16" s="1"/>
  <c r="AS19" i="4"/>
  <c r="AU19" i="4" s="1"/>
  <c r="AG13" i="4"/>
  <c r="O10" i="16" s="1"/>
  <c r="AB14" i="4"/>
  <c r="M11" i="16" s="1"/>
  <c r="AB15" i="4"/>
  <c r="M12" i="16" s="1"/>
  <c r="E69" i="16"/>
  <c r="U69" i="16" s="1"/>
  <c r="W69" i="16" s="1"/>
  <c r="AS72" i="4"/>
  <c r="G86" i="16"/>
  <c r="U86" i="16" s="1"/>
  <c r="W86" i="16" s="1"/>
  <c r="AS89" i="4"/>
  <c r="AU89" i="4" s="1"/>
  <c r="G8" i="16"/>
  <c r="U8" i="16" s="1"/>
  <c r="W8" i="16" s="1"/>
  <c r="AS11" i="4"/>
  <c r="AU11" i="4" s="1"/>
  <c r="AS30" i="4"/>
  <c r="AU30" i="4" s="1"/>
  <c r="E27" i="16"/>
  <c r="U27" i="16" s="1"/>
  <c r="W27" i="16" s="1"/>
  <c r="G134" i="16"/>
  <c r="U134" i="16" s="1"/>
  <c r="W134" i="16" s="1"/>
  <c r="AS137" i="4"/>
  <c r="AU137" i="4" s="1"/>
  <c r="G106" i="16"/>
  <c r="U106" i="16" s="1"/>
  <c r="W106" i="16" s="1"/>
  <c r="AS109" i="4"/>
  <c r="AU109" i="4" s="1"/>
  <c r="G117" i="16"/>
  <c r="U117" i="16" s="1"/>
  <c r="W117" i="16" s="1"/>
  <c r="AS120" i="4"/>
  <c r="E151" i="16"/>
  <c r="U151" i="16" s="1"/>
  <c r="W151" i="16" s="1"/>
  <c r="AS154" i="4"/>
  <c r="AU154" i="4" s="1"/>
  <c r="E29" i="16"/>
  <c r="U29" i="16" s="1"/>
  <c r="W29" i="16" s="1"/>
  <c r="AS32" i="4"/>
  <c r="E108" i="16"/>
  <c r="U108" i="16" s="1"/>
  <c r="W108" i="16" s="1"/>
  <c r="AS111" i="4"/>
  <c r="AU111" i="4" s="1"/>
  <c r="E52" i="16"/>
  <c r="U52" i="16" s="1"/>
  <c r="W52" i="16" s="1"/>
  <c r="AS55" i="4"/>
  <c r="AU55" i="4" s="1"/>
  <c r="E63" i="16"/>
  <c r="U63" i="16" s="1"/>
  <c r="W63" i="16" s="1"/>
  <c r="AS66" i="4"/>
  <c r="AU66" i="4" s="1"/>
  <c r="G74" i="16"/>
  <c r="U74" i="16" s="1"/>
  <c r="W74" i="16" s="1"/>
  <c r="AS77" i="4"/>
  <c r="AU77" i="4" s="1"/>
  <c r="G65" i="16"/>
  <c r="U65" i="16" s="1"/>
  <c r="W65" i="16" s="1"/>
  <c r="AS68" i="4"/>
  <c r="G138" i="16"/>
  <c r="U138" i="16" s="1"/>
  <c r="W138" i="16" s="1"/>
  <c r="AS141" i="4"/>
  <c r="AU141" i="4" s="1"/>
  <c r="G122" i="16"/>
  <c r="U122" i="16" s="1"/>
  <c r="W122" i="16" s="1"/>
  <c r="AS125" i="4"/>
  <c r="AU125" i="4" s="1"/>
  <c r="G46" i="16"/>
  <c r="U46" i="16" s="1"/>
  <c r="W46" i="16" s="1"/>
  <c r="AS49" i="4"/>
  <c r="AU49" i="4" s="1"/>
  <c r="G107" i="16"/>
  <c r="U107" i="16" s="1"/>
  <c r="W107" i="16" s="1"/>
  <c r="AS110" i="4"/>
  <c r="AU110" i="4" s="1"/>
  <c r="G9" i="16"/>
  <c r="U9" i="16" s="1"/>
  <c r="W9" i="16" s="1"/>
  <c r="AS12" i="4"/>
  <c r="G7" i="16"/>
  <c r="U7" i="16" s="1"/>
  <c r="W7" i="16" s="1"/>
  <c r="AS10" i="4"/>
  <c r="AU10" i="4" s="1"/>
  <c r="G71" i="16"/>
  <c r="U71" i="16" s="1"/>
  <c r="W71" i="16" s="1"/>
  <c r="AS74" i="4"/>
  <c r="AU74" i="4" s="1"/>
  <c r="G142" i="16"/>
  <c r="U142" i="16" s="1"/>
  <c r="W142" i="16" s="1"/>
  <c r="AS145" i="4"/>
  <c r="AU145" i="4" s="1"/>
  <c r="G11" i="16"/>
  <c r="AS14" i="4"/>
  <c r="AU14" i="4" s="1"/>
  <c r="G132" i="16"/>
  <c r="U132" i="16" s="1"/>
  <c r="W132" i="16" s="1"/>
  <c r="AS135" i="4"/>
  <c r="AU135" i="4" s="1"/>
  <c r="AS25" i="4"/>
  <c r="AU25" i="4" s="1"/>
  <c r="G24" i="16"/>
  <c r="U24" i="16" s="1"/>
  <c r="W24" i="16" s="1"/>
  <c r="AS27" i="4"/>
  <c r="AU27" i="4" s="1"/>
  <c r="G99" i="16"/>
  <c r="U99" i="16" s="1"/>
  <c r="W99" i="16" s="1"/>
  <c r="AS102" i="4"/>
  <c r="AU102" i="4" s="1"/>
  <c r="G33" i="16"/>
  <c r="U33" i="16" s="1"/>
  <c r="W33" i="16" s="1"/>
  <c r="AS36" i="4"/>
  <c r="G66" i="16"/>
  <c r="U66" i="16" s="1"/>
  <c r="W66" i="16" s="1"/>
  <c r="AS69" i="4"/>
  <c r="AU69" i="4" s="1"/>
  <c r="G25" i="16"/>
  <c r="U25" i="16" s="1"/>
  <c r="W25" i="16" s="1"/>
  <c r="AS28" i="4"/>
  <c r="G78" i="16"/>
  <c r="U78" i="16" s="1"/>
  <c r="W78" i="16" s="1"/>
  <c r="AS81" i="4"/>
  <c r="AU81" i="4" s="1"/>
  <c r="G23" i="16"/>
  <c r="U23" i="16" s="1"/>
  <c r="W23" i="16" s="1"/>
  <c r="AS26" i="4"/>
  <c r="AU26" i="4" s="1"/>
  <c r="E13" i="16"/>
  <c r="U13" i="16" s="1"/>
  <c r="W13" i="16" s="1"/>
  <c r="AS16" i="4"/>
  <c r="E145" i="16"/>
  <c r="U145" i="16" s="1"/>
  <c r="W145" i="16" s="1"/>
  <c r="AS148" i="4"/>
  <c r="AS56" i="4"/>
  <c r="E53" i="16"/>
  <c r="U53" i="16" s="1"/>
  <c r="W53" i="16" s="1"/>
  <c r="G118" i="16"/>
  <c r="U118" i="16" s="1"/>
  <c r="W118" i="16" s="1"/>
  <c r="AS121" i="4"/>
  <c r="AU121" i="4" s="1"/>
  <c r="G129" i="16"/>
  <c r="U129" i="16" s="1"/>
  <c r="W129" i="16" s="1"/>
  <c r="AS132" i="4"/>
  <c r="G5" i="16"/>
  <c r="U5" i="16" s="1"/>
  <c r="W5" i="16" s="1"/>
  <c r="AS8" i="4"/>
  <c r="E83" i="16"/>
  <c r="U83" i="16" s="1"/>
  <c r="W83" i="16" s="1"/>
  <c r="AS86" i="4"/>
  <c r="AU86" i="4" s="1"/>
  <c r="E57" i="16"/>
  <c r="U57" i="16" s="1"/>
  <c r="W57" i="16" s="1"/>
  <c r="AS60" i="4"/>
  <c r="G124" i="16"/>
  <c r="U124" i="16" s="1"/>
  <c r="W124" i="16" s="1"/>
  <c r="AS127" i="4"/>
  <c r="AU127" i="4" s="1"/>
  <c r="AS118" i="4"/>
  <c r="AU118" i="4" s="1"/>
  <c r="E115" i="16"/>
  <c r="U115" i="16" s="1"/>
  <c r="W115" i="16" s="1"/>
  <c r="AS31" i="4"/>
  <c r="AU31" i="4" s="1"/>
  <c r="E28" i="16"/>
  <c r="U28" i="16" s="1"/>
  <c r="W28" i="16" s="1"/>
  <c r="G79" i="16"/>
  <c r="U79" i="16" s="1"/>
  <c r="W79" i="16" s="1"/>
  <c r="AS82" i="4"/>
  <c r="AU82" i="4" s="1"/>
  <c r="G67" i="16"/>
  <c r="U67" i="16" s="1"/>
  <c r="W67" i="16" s="1"/>
  <c r="AS70" i="4"/>
  <c r="AU70" i="4" s="1"/>
  <c r="G18" i="16"/>
  <c r="U18" i="16" s="1"/>
  <c r="W18" i="16" s="1"/>
  <c r="AS21" i="4"/>
  <c r="AU21" i="4" s="1"/>
  <c r="G88" i="16"/>
  <c r="U88" i="16" s="1"/>
  <c r="W88" i="16" s="1"/>
  <c r="AS91" i="4"/>
  <c r="AU91" i="4" s="1"/>
  <c r="G112" i="16"/>
  <c r="U112" i="16" s="1"/>
  <c r="W112" i="16" s="1"/>
  <c r="AS115" i="4"/>
  <c r="AU115" i="4" s="1"/>
  <c r="G126" i="16"/>
  <c r="U126" i="16" s="1"/>
  <c r="W126" i="16" s="1"/>
  <c r="AS129" i="4"/>
  <c r="AU129" i="4" s="1"/>
  <c r="G12" i="16"/>
  <c r="G84" i="16"/>
  <c r="U84" i="16" s="1"/>
  <c r="W84" i="16" s="1"/>
  <c r="AS87" i="4"/>
  <c r="AU87" i="4" s="1"/>
  <c r="G61" i="16"/>
  <c r="U61" i="16" s="1"/>
  <c r="W61" i="16" s="1"/>
  <c r="AS64" i="4"/>
  <c r="G92" i="16"/>
  <c r="U92" i="16" s="1"/>
  <c r="W92" i="16" s="1"/>
  <c r="AS95" i="4"/>
  <c r="AU95" i="4" s="1"/>
  <c r="G102" i="16"/>
  <c r="U102" i="16" s="1"/>
  <c r="W102" i="16" s="1"/>
  <c r="AS105" i="4"/>
  <c r="AU105" i="4" s="1"/>
  <c r="E114" i="16"/>
  <c r="U114" i="16" s="1"/>
  <c r="W114" i="16" s="1"/>
  <c r="AS117" i="4"/>
  <c r="AU117" i="4" s="1"/>
  <c r="G96" i="16"/>
  <c r="U96" i="16" s="1"/>
  <c r="W96" i="16" s="1"/>
  <c r="AS99" i="4"/>
  <c r="AU99" i="4" s="1"/>
  <c r="G60" i="16"/>
  <c r="U60" i="16" s="1"/>
  <c r="W60" i="16" s="1"/>
  <c r="AS63" i="4"/>
  <c r="AU63" i="4" s="1"/>
  <c r="G35" i="16"/>
  <c r="U35" i="16" s="1"/>
  <c r="W35" i="16" s="1"/>
  <c r="AS38" i="4"/>
  <c r="AU38" i="4" s="1"/>
  <c r="G128" i="16"/>
  <c r="U128" i="16" s="1"/>
  <c r="W128" i="16" s="1"/>
  <c r="AS131" i="4"/>
  <c r="AU131" i="4" s="1"/>
  <c r="AS46" i="4"/>
  <c r="AU46" i="4" s="1"/>
  <c r="E43" i="16"/>
  <c r="U43" i="16" s="1"/>
  <c r="W43" i="16" s="1"/>
  <c r="E103" i="16"/>
  <c r="U103" i="16" s="1"/>
  <c r="W103" i="16" s="1"/>
  <c r="AS106" i="4"/>
  <c r="AU106" i="4" s="1"/>
  <c r="E31" i="16"/>
  <c r="U31" i="16" s="1"/>
  <c r="W31" i="16" s="1"/>
  <c r="AS34" i="4"/>
  <c r="AU34" i="4" s="1"/>
  <c r="E77" i="16"/>
  <c r="U77" i="16" s="1"/>
  <c r="W77" i="16" s="1"/>
  <c r="AS80" i="4"/>
  <c r="AS52" i="4"/>
  <c r="E49" i="16"/>
  <c r="U49" i="16" s="1"/>
  <c r="W49" i="16" s="1"/>
  <c r="G135" i="16"/>
  <c r="U135" i="16" s="1"/>
  <c r="W135" i="16" s="1"/>
  <c r="AS138" i="4"/>
  <c r="AU138" i="4" s="1"/>
  <c r="G21" i="16"/>
  <c r="U21" i="16" s="1"/>
  <c r="W21" i="16" s="1"/>
  <c r="AS24" i="4"/>
  <c r="G36" i="16"/>
  <c r="U36" i="16" s="1"/>
  <c r="W36" i="16" s="1"/>
  <c r="AS39" i="4"/>
  <c r="AU39" i="4" s="1"/>
  <c r="G119" i="16"/>
  <c r="U119" i="16" s="1"/>
  <c r="W119" i="16" s="1"/>
  <c r="AS122" i="4"/>
  <c r="AU122" i="4" s="1"/>
  <c r="G123" i="16"/>
  <c r="U123" i="16" s="1"/>
  <c r="W123" i="16" s="1"/>
  <c r="AS126" i="4"/>
  <c r="AU126" i="4" s="1"/>
  <c r="AS78" i="4"/>
  <c r="AU78" i="4" s="1"/>
  <c r="E75" i="16"/>
  <c r="U75" i="16" s="1"/>
  <c r="W75" i="16" s="1"/>
  <c r="AS50" i="4"/>
  <c r="AU50" i="4" s="1"/>
  <c r="E47" i="16"/>
  <c r="U47" i="16" s="1"/>
  <c r="W47" i="16" s="1"/>
  <c r="E133" i="16"/>
  <c r="U133" i="16" s="1"/>
  <c r="W133" i="16" s="1"/>
  <c r="AS136" i="4"/>
  <c r="E125" i="16"/>
  <c r="U125" i="16" s="1"/>
  <c r="W125" i="16" s="1"/>
  <c r="AS128" i="4"/>
  <c r="E26" i="16"/>
  <c r="U26" i="16" s="1"/>
  <c r="W26" i="16" s="1"/>
  <c r="AS29" i="4"/>
  <c r="AU29" i="4" s="1"/>
  <c r="G91" i="16"/>
  <c r="U91" i="16" s="1"/>
  <c r="W91" i="16" s="1"/>
  <c r="AS94" i="4"/>
  <c r="AU94" i="4" s="1"/>
  <c r="G101" i="16"/>
  <c r="U101" i="16" s="1"/>
  <c r="W101" i="16" s="1"/>
  <c r="AS104" i="4"/>
  <c r="G105" i="16"/>
  <c r="U105" i="16" s="1"/>
  <c r="W105" i="16" s="1"/>
  <c r="AS108" i="4"/>
  <c r="E87" i="16"/>
  <c r="U87" i="16" s="1"/>
  <c r="W87" i="16" s="1"/>
  <c r="AS90" i="4"/>
  <c r="AU90" i="4" s="1"/>
  <c r="AS53" i="4"/>
  <c r="AU53" i="4" s="1"/>
  <c r="E50" i="16"/>
  <c r="U50" i="16" s="1"/>
  <c r="W50" i="16" s="1"/>
  <c r="AS114" i="4"/>
  <c r="AU114" i="4" s="1"/>
  <c r="E111" i="16"/>
  <c r="U111" i="16" s="1"/>
  <c r="W111" i="16" s="1"/>
  <c r="E116" i="16"/>
  <c r="U116" i="16" s="1"/>
  <c r="W116" i="16" s="1"/>
  <c r="AS119" i="4"/>
  <c r="AU119" i="4" s="1"/>
  <c r="G130" i="16"/>
  <c r="U130" i="16" s="1"/>
  <c r="W130" i="16" s="1"/>
  <c r="AS133" i="4"/>
  <c r="AU133" i="4" s="1"/>
  <c r="G146" i="16"/>
  <c r="U146" i="16" s="1"/>
  <c r="W146" i="16" s="1"/>
  <c r="AS149" i="4"/>
  <c r="AU149" i="4" s="1"/>
  <c r="G149" i="16"/>
  <c r="U149" i="16" s="1"/>
  <c r="W149" i="16" s="1"/>
  <c r="AS152" i="4"/>
  <c r="G110" i="16"/>
  <c r="U110" i="16" s="1"/>
  <c r="W110" i="16" s="1"/>
  <c r="AS113" i="4"/>
  <c r="AU113" i="4" s="1"/>
  <c r="G62" i="16"/>
  <c r="U62" i="16" s="1"/>
  <c r="W62" i="16" s="1"/>
  <c r="AS65" i="4"/>
  <c r="AU65" i="4" s="1"/>
  <c r="G42" i="16"/>
  <c r="U42" i="16" s="1"/>
  <c r="W42" i="16" s="1"/>
  <c r="AS45" i="4"/>
  <c r="AU45" i="4" s="1"/>
  <c r="G45" i="16"/>
  <c r="U45" i="16" s="1"/>
  <c r="W45" i="16" s="1"/>
  <c r="AS48" i="4"/>
  <c r="G15" i="16"/>
  <c r="U15" i="16" s="1"/>
  <c r="W15" i="16" s="1"/>
  <c r="AS18" i="4"/>
  <c r="AU18" i="4" s="1"/>
  <c r="G81" i="16"/>
  <c r="U81" i="16" s="1"/>
  <c r="W81" i="16" s="1"/>
  <c r="AS84" i="4"/>
  <c r="G70" i="16"/>
  <c r="U70" i="16" s="1"/>
  <c r="W70" i="16" s="1"/>
  <c r="AS73" i="4"/>
  <c r="AU73" i="4" s="1"/>
  <c r="G41" i="16"/>
  <c r="U41" i="16" s="1"/>
  <c r="W41" i="16" s="1"/>
  <c r="AS44" i="4"/>
  <c r="G143" i="16"/>
  <c r="U143" i="16" s="1"/>
  <c r="W143" i="16" s="1"/>
  <c r="AS146" i="4"/>
  <c r="AU146" i="4" s="1"/>
  <c r="AS41" i="4"/>
  <c r="AU41" i="4" s="1"/>
  <c r="E38" i="16"/>
  <c r="U38" i="16" s="1"/>
  <c r="W38" i="16" s="1"/>
  <c r="G90" i="16"/>
  <c r="U90" i="16" s="1"/>
  <c r="W90" i="16" s="1"/>
  <c r="AS93" i="4"/>
  <c r="AU93" i="4" s="1"/>
  <c r="G39" i="16"/>
  <c r="U39" i="16" s="1"/>
  <c r="W39" i="16" s="1"/>
  <c r="AS42" i="4"/>
  <c r="AU42" i="4" s="1"/>
  <c r="G150" i="16"/>
  <c r="U150" i="16" s="1"/>
  <c r="W150" i="16" s="1"/>
  <c r="AS153" i="4"/>
  <c r="AU153" i="4" s="1"/>
  <c r="G127" i="16"/>
  <c r="U127" i="16" s="1"/>
  <c r="W127" i="16" s="1"/>
  <c r="AS130" i="4"/>
  <c r="AU130" i="4" s="1"/>
  <c r="G144" i="16"/>
  <c r="U144" i="16" s="1"/>
  <c r="W144" i="16" s="1"/>
  <c r="AS147" i="4"/>
  <c r="AU147" i="4" s="1"/>
  <c r="AS33" i="4"/>
  <c r="AU33" i="4" s="1"/>
  <c r="E30" i="16"/>
  <c r="U30" i="16" s="1"/>
  <c r="W30" i="16" s="1"/>
  <c r="AS62" i="4"/>
  <c r="AU62" i="4" s="1"/>
  <c r="E59" i="16"/>
  <c r="U59" i="16" s="1"/>
  <c r="W59" i="16" s="1"/>
  <c r="AS92" i="4"/>
  <c r="E89" i="16"/>
  <c r="U89" i="16" s="1"/>
  <c r="W89" i="16" s="1"/>
  <c r="AS100" i="4"/>
  <c r="E97" i="16"/>
  <c r="U97" i="16" s="1"/>
  <c r="W97" i="16" s="1"/>
  <c r="G95" i="16"/>
  <c r="U95" i="16" s="1"/>
  <c r="W95" i="16" s="1"/>
  <c r="AS98" i="4"/>
  <c r="AU98" i="4" s="1"/>
  <c r="G80" i="16"/>
  <c r="U80" i="16" s="1"/>
  <c r="W80" i="16" s="1"/>
  <c r="AS83" i="4"/>
  <c r="AU83" i="4" s="1"/>
  <c r="G6" i="16"/>
  <c r="U6" i="16" s="1"/>
  <c r="W6" i="16" s="1"/>
  <c r="AS9" i="4"/>
  <c r="AU9" i="4" s="1"/>
  <c r="G72" i="16"/>
  <c r="U72" i="16" s="1"/>
  <c r="W72" i="16" s="1"/>
  <c r="AS75" i="4"/>
  <c r="AU75" i="4" s="1"/>
  <c r="G131" i="16"/>
  <c r="U131" i="16" s="1"/>
  <c r="W131" i="16" s="1"/>
  <c r="AS134" i="4"/>
  <c r="AU134" i="4" s="1"/>
  <c r="G139" i="16"/>
  <c r="U139" i="16" s="1"/>
  <c r="W139" i="16" s="1"/>
  <c r="AS142" i="4"/>
  <c r="AU142" i="4" s="1"/>
  <c r="AS54" i="4"/>
  <c r="AU54" i="4" s="1"/>
  <c r="E51" i="16"/>
  <c r="U51" i="16" s="1"/>
  <c r="W51" i="16" s="1"/>
  <c r="AS17" i="4"/>
  <c r="AU17" i="4" s="1"/>
  <c r="E14" i="16"/>
  <c r="U14" i="16" s="1"/>
  <c r="W14" i="16" s="1"/>
  <c r="E121" i="16"/>
  <c r="U121" i="16" s="1"/>
  <c r="W121" i="16" s="1"/>
  <c r="AS124" i="4"/>
  <c r="E141" i="16"/>
  <c r="U141" i="16" s="1"/>
  <c r="W141" i="16" s="1"/>
  <c r="AS144" i="4"/>
  <c r="E10" i="16"/>
  <c r="AS13" i="4"/>
  <c r="AU13" i="4" s="1"/>
  <c r="G94" i="16"/>
  <c r="U94" i="16" s="1"/>
  <c r="W94" i="16" s="1"/>
  <c r="AS97" i="4"/>
  <c r="AU97" i="4" s="1"/>
  <c r="G85" i="16"/>
  <c r="U85" i="16" s="1"/>
  <c r="W85" i="16" s="1"/>
  <c r="AS88" i="4"/>
  <c r="E93" i="16"/>
  <c r="U93" i="16" s="1"/>
  <c r="W93" i="16" s="1"/>
  <c r="AS96" i="4"/>
  <c r="E82" i="16"/>
  <c r="U82" i="16" s="1"/>
  <c r="W82" i="16" s="1"/>
  <c r="AS85" i="4"/>
  <c r="AU85" i="4" s="1"/>
  <c r="E34" i="16"/>
  <c r="U34" i="16" s="1"/>
  <c r="W34" i="16" s="1"/>
  <c r="AS37" i="4"/>
  <c r="AU37" i="4" s="1"/>
  <c r="E56" i="16"/>
  <c r="U56" i="16" s="1"/>
  <c r="W56" i="16" s="1"/>
  <c r="AS59" i="4"/>
  <c r="AU59" i="4" s="1"/>
  <c r="E113" i="16"/>
  <c r="U113" i="16" s="1"/>
  <c r="W113" i="16" s="1"/>
  <c r="AS116" i="4"/>
  <c r="G109" i="16"/>
  <c r="U109" i="16" s="1"/>
  <c r="W109" i="16" s="1"/>
  <c r="AS112" i="4"/>
  <c r="G68" i="16"/>
  <c r="U68" i="16" s="1"/>
  <c r="W68" i="16" s="1"/>
  <c r="AS71" i="4"/>
  <c r="AU71" i="4" s="1"/>
  <c r="G55" i="16"/>
  <c r="U55" i="16" s="1"/>
  <c r="W55" i="16" s="1"/>
  <c r="AS58" i="4"/>
  <c r="AU58" i="4" s="1"/>
  <c r="G140" i="16"/>
  <c r="U140" i="16" s="1"/>
  <c r="W140" i="16" s="1"/>
  <c r="AS143" i="4"/>
  <c r="AU143" i="4" s="1"/>
  <c r="G137" i="16"/>
  <c r="U137" i="16" s="1"/>
  <c r="W137" i="16" s="1"/>
  <c r="AS140" i="4"/>
  <c r="G147" i="16"/>
  <c r="U147" i="16" s="1"/>
  <c r="W147" i="16" s="1"/>
  <c r="AS150" i="4"/>
  <c r="AU150" i="4" s="1"/>
  <c r="I17" i="16"/>
  <c r="U17" i="16" s="1"/>
  <c r="W17" i="16" s="1"/>
  <c r="AS20" i="4"/>
  <c r="G73" i="16"/>
  <c r="U73" i="16" s="1"/>
  <c r="W73" i="16" s="1"/>
  <c r="AS76" i="4"/>
  <c r="G54" i="16"/>
  <c r="U54" i="16" s="1"/>
  <c r="W54" i="16" s="1"/>
  <c r="AS57" i="4"/>
  <c r="AU57" i="4" s="1"/>
  <c r="G58" i="16"/>
  <c r="U58" i="16" s="1"/>
  <c r="W58" i="16" s="1"/>
  <c r="AS61" i="4"/>
  <c r="AU61" i="4" s="1"/>
  <c r="G37" i="16"/>
  <c r="U37" i="16" s="1"/>
  <c r="W37" i="16" s="1"/>
  <c r="AS40" i="4"/>
  <c r="G98" i="16"/>
  <c r="U98" i="16" s="1"/>
  <c r="W98" i="16" s="1"/>
  <c r="AS101" i="4"/>
  <c r="AU101" i="4" s="1"/>
  <c r="AZ246" i="4"/>
  <c r="AZ359" i="4"/>
  <c r="AZ206" i="4"/>
  <c r="AZ389" i="4"/>
  <c r="AZ333" i="4"/>
  <c r="AZ202" i="4"/>
  <c r="BB243" i="4"/>
  <c r="AV242" i="4" s="1"/>
  <c r="AW242" i="4" s="1"/>
  <c r="AZ378" i="4"/>
  <c r="BB199" i="4"/>
  <c r="AV198" i="4" s="1"/>
  <c r="AW198" i="4" s="1"/>
  <c r="AZ223" i="4"/>
  <c r="AZ377" i="4"/>
  <c r="AZ269" i="4"/>
  <c r="AZ219" i="4"/>
  <c r="AZ386" i="4"/>
  <c r="BB191" i="4"/>
  <c r="AV190" i="4" s="1"/>
  <c r="AW190" i="4" s="1"/>
  <c r="AZ325" i="4"/>
  <c r="AZ193" i="4"/>
  <c r="AZ207" i="4"/>
  <c r="AZ271" i="4"/>
  <c r="AZ294" i="4"/>
  <c r="AZ233" i="4"/>
  <c r="AZ245" i="4"/>
  <c r="BB159" i="4"/>
  <c r="AV158" i="4" s="1"/>
  <c r="AW158" i="4" s="1"/>
  <c r="BB259" i="4"/>
  <c r="AV258" i="4" s="1"/>
  <c r="AW258" i="4" s="1"/>
  <c r="AZ349" i="4"/>
  <c r="BB175" i="4"/>
  <c r="AV174" i="4" s="1"/>
  <c r="AW174" i="4" s="1"/>
  <c r="AZ251" i="4"/>
  <c r="AZ391" i="4"/>
  <c r="AZ285" i="4"/>
  <c r="AZ215" i="4"/>
  <c r="AZ350" i="4"/>
  <c r="BB227" i="4"/>
  <c r="AV226" i="4" s="1"/>
  <c r="AW226" i="4" s="1"/>
  <c r="AV259" i="4"/>
  <c r="AZ289" i="4"/>
  <c r="AZ262" i="4"/>
  <c r="AZ322" i="4"/>
  <c r="BB211" i="4"/>
  <c r="AV210" i="4" s="1"/>
  <c r="AW210" i="4" s="1"/>
  <c r="AZ162" i="4"/>
  <c r="AZ287" i="4"/>
  <c r="AZ381" i="4"/>
  <c r="AV211" i="4"/>
  <c r="AZ222" i="4"/>
  <c r="AZ261" i="4"/>
  <c r="AV213" i="4"/>
  <c r="AW213" i="4" s="1"/>
  <c r="AV365" i="4"/>
  <c r="AW365" i="4" s="1"/>
  <c r="AV281" i="4"/>
  <c r="AW281" i="4" s="1"/>
  <c r="AZ316" i="4"/>
  <c r="AY319" i="4"/>
  <c r="BB319" i="4" s="1"/>
  <c r="AV318" i="4" s="1"/>
  <c r="AW318" i="4" s="1"/>
  <c r="AZ272" i="4"/>
  <c r="AY275" i="4"/>
  <c r="BB275" i="4" s="1"/>
  <c r="AV274" i="4" s="1"/>
  <c r="AW274" i="4" s="1"/>
  <c r="AZ274" i="4"/>
  <c r="AZ273" i="4"/>
  <c r="AV297" i="4"/>
  <c r="AW297" i="4" s="1"/>
  <c r="AV233" i="4"/>
  <c r="AW233" i="4" s="1"/>
  <c r="AZ344" i="4"/>
  <c r="AY347" i="4"/>
  <c r="BB347" i="4" s="1"/>
  <c r="AV346" i="4" s="1"/>
  <c r="AW346" i="4" s="1"/>
  <c r="AZ345" i="4"/>
  <c r="AV381" i="4"/>
  <c r="AW381" i="4" s="1"/>
  <c r="AZ308" i="4"/>
  <c r="AY311" i="4"/>
  <c r="BB311" i="4" s="1"/>
  <c r="AV310" i="4" s="1"/>
  <c r="AW310" i="4" s="1"/>
  <c r="AV353" i="4"/>
  <c r="AW353" i="4" s="1"/>
  <c r="BB183" i="4"/>
  <c r="AV182" i="4" s="1"/>
  <c r="AW182" i="4" s="1"/>
  <c r="AV329" i="4"/>
  <c r="AW329" i="4" s="1"/>
  <c r="AV261" i="4"/>
  <c r="AW261" i="4" s="1"/>
  <c r="AZ228" i="4"/>
  <c r="AY231" i="4"/>
  <c r="BB231" i="4" s="1"/>
  <c r="AV230" i="4" s="1"/>
  <c r="AW230" i="4" s="1"/>
  <c r="AV217" i="4"/>
  <c r="AW217" i="4" s="1"/>
  <c r="AV157" i="4"/>
  <c r="AW157" i="4" s="1"/>
  <c r="AZ392" i="4"/>
  <c r="AY395" i="4"/>
  <c r="BB395" i="4" s="1"/>
  <c r="AV394" i="4" s="1"/>
  <c r="AW394" i="4" s="1"/>
  <c r="AZ304" i="4"/>
  <c r="AY307" i="4"/>
  <c r="BB307" i="4" s="1"/>
  <c r="AV306" i="4" s="1"/>
  <c r="AW306" i="4" s="1"/>
  <c r="AZ306" i="4"/>
  <c r="AZ305" i="4"/>
  <c r="AV165" i="4"/>
  <c r="AW165" i="4" s="1"/>
  <c r="AZ168" i="4"/>
  <c r="AY171" i="4"/>
  <c r="BB171" i="4" s="1"/>
  <c r="AV170" i="4" s="1"/>
  <c r="AW170" i="4" s="1"/>
  <c r="AZ171" i="4"/>
  <c r="AZ396" i="4"/>
  <c r="AY399" i="4"/>
  <c r="BB399" i="4" s="1"/>
  <c r="AV398" i="4" s="1"/>
  <c r="AW398" i="4" s="1"/>
  <c r="AV269" i="4"/>
  <c r="AW269" i="4" s="1"/>
  <c r="AV191" i="4"/>
  <c r="AV349" i="4"/>
  <c r="AW349" i="4" s="1"/>
  <c r="AZ309" i="4"/>
  <c r="AV199" i="4"/>
  <c r="AZ364" i="4"/>
  <c r="AY367" i="4"/>
  <c r="BB367" i="4" s="1"/>
  <c r="AV366" i="4" s="1"/>
  <c r="AW366" i="4" s="1"/>
  <c r="AZ347" i="4"/>
  <c r="AZ169" i="4"/>
  <c r="AZ397" i="4"/>
  <c r="AZ340" i="4"/>
  <c r="AY343" i="4"/>
  <c r="BB343" i="4" s="1"/>
  <c r="AV342" i="4" s="1"/>
  <c r="AW342" i="4" s="1"/>
  <c r="AZ280" i="4"/>
  <c r="AY283" i="4"/>
  <c r="BB283" i="4" s="1"/>
  <c r="AV282" i="4" s="1"/>
  <c r="AW282" i="4" s="1"/>
  <c r="AZ281" i="4"/>
  <c r="AZ346" i="4"/>
  <c r="AZ307" i="4"/>
  <c r="AV337" i="4"/>
  <c r="AW337" i="4" s="1"/>
  <c r="AV357" i="4"/>
  <c r="AW357" i="4" s="1"/>
  <c r="AZ296" i="4"/>
  <c r="AY299" i="4"/>
  <c r="BB299" i="4" s="1"/>
  <c r="AV298" i="4" s="1"/>
  <c r="AW298" i="4" s="1"/>
  <c r="AZ298" i="4"/>
  <c r="AZ299" i="4"/>
  <c r="AZ184" i="4"/>
  <c r="AY187" i="4"/>
  <c r="BB187" i="4" s="1"/>
  <c r="AV186" i="4" s="1"/>
  <c r="AW186" i="4" s="1"/>
  <c r="AZ187" i="4"/>
  <c r="AV243" i="4"/>
  <c r="AY235" i="4"/>
  <c r="BB235" i="4" s="1"/>
  <c r="AV234" i="4" s="1"/>
  <c r="AW234" i="4" s="1"/>
  <c r="AZ232" i="4"/>
  <c r="AV161" i="4"/>
  <c r="AW161" i="4" s="1"/>
  <c r="AZ401" i="4"/>
  <c r="AY403" i="4"/>
  <c r="BB403" i="4" s="1"/>
  <c r="AV402" i="4" s="1"/>
  <c r="AW402" i="4" s="1"/>
  <c r="AZ400" i="4"/>
  <c r="AZ402" i="4"/>
  <c r="AZ403" i="4"/>
  <c r="AV321" i="4"/>
  <c r="AW321" i="4" s="1"/>
  <c r="AZ292" i="4"/>
  <c r="AY295" i="4"/>
  <c r="BB295" i="4" s="1"/>
  <c r="AV294" i="4" s="1"/>
  <c r="AW294" i="4" s="1"/>
  <c r="AZ231" i="4"/>
  <c r="AZ248" i="4"/>
  <c r="AY251" i="4"/>
  <c r="BB251" i="4" s="1"/>
  <c r="AV250" i="4" s="1"/>
  <c r="AW250" i="4" s="1"/>
  <c r="AZ380" i="4"/>
  <c r="AY383" i="4"/>
  <c r="BB383" i="4" s="1"/>
  <c r="AV382" i="4" s="1"/>
  <c r="AW382" i="4" s="1"/>
  <c r="AV333" i="4"/>
  <c r="AW333" i="4" s="1"/>
  <c r="AV385" i="4"/>
  <c r="AW385" i="4" s="1"/>
  <c r="AZ352" i="4"/>
  <c r="AY355" i="4"/>
  <c r="BB355" i="4" s="1"/>
  <c r="AV354" i="4" s="1"/>
  <c r="AW354" i="4" s="1"/>
  <c r="AZ355" i="4"/>
  <c r="AV285" i="4"/>
  <c r="AW285" i="4" s="1"/>
  <c r="AV183" i="4"/>
  <c r="AZ398" i="4"/>
  <c r="AZ328" i="4"/>
  <c r="AY331" i="4"/>
  <c r="BB331" i="4" s="1"/>
  <c r="AV330" i="4" s="1"/>
  <c r="AW330" i="4" s="1"/>
  <c r="AZ331" i="4"/>
  <c r="AZ330" i="4"/>
  <c r="AZ260" i="4"/>
  <c r="AY263" i="4"/>
  <c r="BB263" i="4" s="1"/>
  <c r="AV262" i="4" s="1"/>
  <c r="AW262" i="4" s="1"/>
  <c r="AV229" i="4"/>
  <c r="AW229" i="4" s="1"/>
  <c r="AZ186" i="4"/>
  <c r="AY219" i="4"/>
  <c r="BB219" i="4" s="1"/>
  <c r="AV218" i="4" s="1"/>
  <c r="AW218" i="4" s="1"/>
  <c r="AZ216" i="4"/>
  <c r="AV173" i="4"/>
  <c r="AW173" i="4" s="1"/>
  <c r="AZ383" i="4"/>
  <c r="AV169" i="4"/>
  <c r="AW169" i="4" s="1"/>
  <c r="AV397" i="4"/>
  <c r="AW397" i="4" s="1"/>
  <c r="AZ324" i="4"/>
  <c r="AY327" i="4"/>
  <c r="BB327" i="4" s="1"/>
  <c r="AV326" i="4" s="1"/>
  <c r="AW326" i="4" s="1"/>
  <c r="AZ276" i="4"/>
  <c r="AY279" i="4"/>
  <c r="BB279" i="4" s="1"/>
  <c r="AV278" i="4" s="1"/>
  <c r="AW278" i="4" s="1"/>
  <c r="AZ360" i="4"/>
  <c r="AY363" i="4"/>
  <c r="BB363" i="4" s="1"/>
  <c r="AV362" i="4" s="1"/>
  <c r="AW362" i="4" s="1"/>
  <c r="AZ363" i="4"/>
  <c r="AZ362" i="4"/>
  <c r="AV341" i="4"/>
  <c r="AW341" i="4" s="1"/>
  <c r="AV177" i="4"/>
  <c r="AW177" i="4" s="1"/>
  <c r="AV181" i="4"/>
  <c r="AW181" i="4" s="1"/>
  <c r="AZ361" i="4"/>
  <c r="AV401" i="4"/>
  <c r="AW401" i="4" s="1"/>
  <c r="AV293" i="4"/>
  <c r="AW293" i="4" s="1"/>
  <c r="AV249" i="4"/>
  <c r="AW249" i="4" s="1"/>
  <c r="AV301" i="4"/>
  <c r="AW301" i="4" s="1"/>
  <c r="AV373" i="4"/>
  <c r="AW373" i="4" s="1"/>
  <c r="AV313" i="4"/>
  <c r="AW313" i="4" s="1"/>
  <c r="AZ268" i="4"/>
  <c r="AY271" i="4"/>
  <c r="BB271" i="4" s="1"/>
  <c r="AV270" i="4" s="1"/>
  <c r="AW270" i="4" s="1"/>
  <c r="AZ348" i="4"/>
  <c r="AY351" i="4"/>
  <c r="BB351" i="4" s="1"/>
  <c r="AV350" i="4" s="1"/>
  <c r="AW350" i="4" s="1"/>
  <c r="AV289" i="4"/>
  <c r="AW289" i="4" s="1"/>
  <c r="AV369" i="4"/>
  <c r="AW369" i="4" s="1"/>
  <c r="AV265" i="4"/>
  <c r="AW265" i="4" s="1"/>
  <c r="AV225" i="4"/>
  <c r="AW225" i="4" s="1"/>
  <c r="AZ236" i="4"/>
  <c r="AY239" i="4"/>
  <c r="BB239" i="4" s="1"/>
  <c r="AV238" i="4" s="1"/>
  <c r="AW238" i="4" s="1"/>
  <c r="AZ326" i="4"/>
  <c r="AZ192" i="4"/>
  <c r="AY195" i="4"/>
  <c r="BB195" i="4" s="1"/>
  <c r="AV194" i="4" s="1"/>
  <c r="AW194" i="4" s="1"/>
  <c r="AZ195" i="4"/>
  <c r="AV189" i="4"/>
  <c r="AW189" i="4" s="1"/>
  <c r="AZ319" i="4"/>
  <c r="AZ336" i="4"/>
  <c r="AY339" i="4"/>
  <c r="BB339" i="4" s="1"/>
  <c r="AV338" i="4" s="1"/>
  <c r="AW338" i="4" s="1"/>
  <c r="AZ337" i="4"/>
  <c r="AZ338" i="4"/>
  <c r="AV389" i="4"/>
  <c r="AW389" i="4" s="1"/>
  <c r="AZ356" i="4"/>
  <c r="AY359" i="4"/>
  <c r="BB359" i="4" s="1"/>
  <c r="AV358" i="4" s="1"/>
  <c r="AW358" i="4" s="1"/>
  <c r="AZ283" i="4"/>
  <c r="AV185" i="4"/>
  <c r="AW185" i="4" s="1"/>
  <c r="AV253" i="4"/>
  <c r="AW253" i="4" s="1"/>
  <c r="AZ229" i="4"/>
  <c r="AZ220" i="4"/>
  <c r="AY223" i="4"/>
  <c r="BB223" i="4" s="1"/>
  <c r="AV222" i="4" s="1"/>
  <c r="AW222" i="4" s="1"/>
  <c r="AZ160" i="4"/>
  <c r="AY163" i="4"/>
  <c r="BB163" i="4" s="1"/>
  <c r="AV162" i="4" s="1"/>
  <c r="AW162" i="4" s="1"/>
  <c r="AZ163" i="4"/>
  <c r="AV159" i="4"/>
  <c r="AZ214" i="4"/>
  <c r="AZ320" i="4"/>
  <c r="AY323" i="4"/>
  <c r="BB323" i="4" s="1"/>
  <c r="AV322" i="4" s="1"/>
  <c r="AW322" i="4" s="1"/>
  <c r="AZ323" i="4"/>
  <c r="AZ200" i="4"/>
  <c r="AY203" i="4"/>
  <c r="BB203" i="4" s="1"/>
  <c r="AV202" i="4" s="1"/>
  <c r="AW202" i="4" s="1"/>
  <c r="AV227" i="4"/>
  <c r="AZ395" i="4"/>
  <c r="AZ342" i="4"/>
  <c r="AZ358" i="4"/>
  <c r="AZ332" i="4"/>
  <c r="AY335" i="4"/>
  <c r="BB335" i="4" s="1"/>
  <c r="AV334" i="4" s="1"/>
  <c r="AW334" i="4" s="1"/>
  <c r="AZ405" i="4"/>
  <c r="AY407" i="4"/>
  <c r="BB407" i="4" s="1"/>
  <c r="AV406" i="4" s="1"/>
  <c r="AW406" i="4" s="1"/>
  <c r="AZ404" i="4"/>
  <c r="AZ407" i="4"/>
  <c r="AZ384" i="4"/>
  <c r="AY387" i="4"/>
  <c r="BB387" i="4" s="1"/>
  <c r="AV386" i="4" s="1"/>
  <c r="AW386" i="4" s="1"/>
  <c r="AZ334" i="4"/>
  <c r="AZ284" i="4"/>
  <c r="AY287" i="4"/>
  <c r="BB287" i="4" s="1"/>
  <c r="AV286" i="4" s="1"/>
  <c r="AW286" i="4" s="1"/>
  <c r="AV377" i="4"/>
  <c r="AW377" i="4" s="1"/>
  <c r="AZ387" i="4"/>
  <c r="AZ249" i="4"/>
  <c r="AZ218" i="4"/>
  <c r="AZ244" i="4"/>
  <c r="AY247" i="4"/>
  <c r="BB247" i="4" s="1"/>
  <c r="AV246" i="4" s="1"/>
  <c r="AW246" i="4" s="1"/>
  <c r="AZ204" i="4"/>
  <c r="AY207" i="4"/>
  <c r="BB207" i="4" s="1"/>
  <c r="AV206" i="4" s="1"/>
  <c r="AW206" i="4" s="1"/>
  <c r="AZ365" i="4"/>
  <c r="AZ341" i="4"/>
  <c r="AZ393" i="4"/>
  <c r="AZ201" i="4"/>
  <c r="AZ300" i="4"/>
  <c r="AY303" i="4"/>
  <c r="BB303" i="4" s="1"/>
  <c r="AV302" i="4" s="1"/>
  <c r="AW302" i="4" s="1"/>
  <c r="AV175" i="4"/>
  <c r="AZ372" i="4"/>
  <c r="AY375" i="4"/>
  <c r="BB375" i="4" s="1"/>
  <c r="AV374" i="4" s="1"/>
  <c r="AW374" i="4" s="1"/>
  <c r="AZ312" i="4"/>
  <c r="AY315" i="4"/>
  <c r="BB315" i="4" s="1"/>
  <c r="AV314" i="4" s="1"/>
  <c r="AW314" i="4" s="1"/>
  <c r="AZ313" i="4"/>
  <c r="AZ288" i="4"/>
  <c r="AY291" i="4"/>
  <c r="BB291" i="4" s="1"/>
  <c r="AV290" i="4" s="1"/>
  <c r="AW290" i="4" s="1"/>
  <c r="AZ291" i="4"/>
  <c r="BB167" i="4"/>
  <c r="AV166" i="4" s="1"/>
  <c r="AW166" i="4" s="1"/>
  <c r="AZ368" i="4"/>
  <c r="AY371" i="4"/>
  <c r="BB371" i="4" s="1"/>
  <c r="AV370" i="4" s="1"/>
  <c r="AW370" i="4" s="1"/>
  <c r="AZ370" i="4"/>
  <c r="AZ369" i="4"/>
  <c r="AV325" i="4"/>
  <c r="AW325" i="4" s="1"/>
  <c r="AZ264" i="4"/>
  <c r="AY267" i="4"/>
  <c r="BB267" i="4" s="1"/>
  <c r="AV266" i="4" s="1"/>
  <c r="AW266" i="4" s="1"/>
  <c r="AZ267" i="4"/>
  <c r="AZ266" i="4"/>
  <c r="AZ212" i="4"/>
  <c r="AY215" i="4"/>
  <c r="BB215" i="4" s="1"/>
  <c r="AV214" i="4" s="1"/>
  <c r="AW214" i="4" s="1"/>
  <c r="AZ170" i="4"/>
  <c r="AV237" i="4"/>
  <c r="AW237" i="4" s="1"/>
  <c r="AV277" i="4"/>
  <c r="AW277" i="4" s="1"/>
  <c r="AV193" i="4"/>
  <c r="AW193" i="4" s="1"/>
  <c r="AZ394" i="4"/>
  <c r="AV361" i="4"/>
  <c r="AW361" i="4" s="1"/>
  <c r="AZ317" i="4"/>
  <c r="AZ374" i="4"/>
  <c r="AZ318" i="4"/>
  <c r="AZ301" i="4"/>
  <c r="AZ237" i="4"/>
  <c r="AZ176" i="4"/>
  <c r="AY179" i="4"/>
  <c r="BB179" i="4" s="1"/>
  <c r="AV178" i="4" s="1"/>
  <c r="AW178" i="4" s="1"/>
  <c r="AZ179" i="4"/>
  <c r="AZ311" i="4"/>
  <c r="AV317" i="4"/>
  <c r="AW317" i="4" s="1"/>
  <c r="AZ277" i="4"/>
  <c r="AV273" i="4"/>
  <c r="AW273" i="4" s="1"/>
  <c r="AZ388" i="4"/>
  <c r="AY391" i="4"/>
  <c r="BB391" i="4" s="1"/>
  <c r="AV390" i="4" s="1"/>
  <c r="AW390" i="4" s="1"/>
  <c r="AZ239" i="4"/>
  <c r="AZ252" i="4"/>
  <c r="AY255" i="4"/>
  <c r="BB255" i="4" s="1"/>
  <c r="AV254" i="4" s="1"/>
  <c r="AW254" i="4" s="1"/>
  <c r="AZ255" i="4"/>
  <c r="AZ253" i="4"/>
  <c r="AV221" i="4"/>
  <c r="AW221" i="4" s="1"/>
  <c r="AV345" i="4"/>
  <c r="AW345" i="4" s="1"/>
  <c r="AZ343" i="4"/>
  <c r="AV197" i="4"/>
  <c r="AW197" i="4" s="1"/>
  <c r="AV201" i="4"/>
  <c r="AW201" i="4" s="1"/>
  <c r="AZ178" i="4"/>
  <c r="AZ367" i="4"/>
  <c r="AZ293" i="4"/>
  <c r="AV309" i="4"/>
  <c r="AW309" i="4" s="1"/>
  <c r="AZ279" i="4"/>
  <c r="AV405" i="4"/>
  <c r="AW405" i="4" s="1"/>
  <c r="AZ373" i="4"/>
  <c r="AZ314" i="4"/>
  <c r="AZ275" i="4"/>
  <c r="AZ376" i="4"/>
  <c r="AY379" i="4"/>
  <c r="BB379" i="4" s="1"/>
  <c r="AV378" i="4" s="1"/>
  <c r="AW378" i="4" s="1"/>
  <c r="AZ354" i="4"/>
  <c r="AZ265" i="4"/>
  <c r="AV241" i="4"/>
  <c r="AW241" i="4" s="1"/>
  <c r="AV209" i="4"/>
  <c r="AW209" i="4" s="1"/>
  <c r="AV245" i="4"/>
  <c r="AW245" i="4" s="1"/>
  <c r="AV205" i="4"/>
  <c r="AW205" i="4" s="1"/>
  <c r="AV393" i="4"/>
  <c r="AW393" i="4" s="1"/>
  <c r="AV305" i="4"/>
  <c r="AW305" i="4" s="1"/>
  <c r="AZ302" i="4"/>
  <c r="AZ297" i="4"/>
  <c r="AS15" i="4" l="1"/>
  <c r="AU15" i="4" s="1"/>
  <c r="U10" i="16"/>
  <c r="W10" i="16" s="1"/>
  <c r="U12" i="16"/>
  <c r="W12" i="16" s="1"/>
  <c r="U11" i="16"/>
  <c r="W11" i="16" s="1"/>
  <c r="A20" i="16" s="1"/>
  <c r="A102" i="16"/>
  <c r="A95" i="16"/>
  <c r="X149" i="16"/>
  <c r="X109" i="16"/>
  <c r="A26" i="16"/>
  <c r="A131" i="16"/>
  <c r="A140" i="16"/>
  <c r="A62" i="16"/>
  <c r="A59" i="16"/>
  <c r="X41" i="16"/>
  <c r="X145" i="16"/>
  <c r="X85" i="16"/>
  <c r="X151" i="16"/>
  <c r="X74" i="16"/>
  <c r="A90" i="16"/>
  <c r="A55" i="16"/>
  <c r="X69" i="16"/>
  <c r="X75" i="16"/>
  <c r="A56" i="16"/>
  <c r="X137" i="16"/>
  <c r="X103" i="16"/>
  <c r="A133" i="16"/>
  <c r="A101" i="16"/>
  <c r="X98" i="16"/>
  <c r="A58" i="16"/>
  <c r="X73" i="16"/>
  <c r="A147" i="16"/>
  <c r="X68" i="16"/>
  <c r="X113" i="16"/>
  <c r="A34" i="16"/>
  <c r="X93" i="16"/>
  <c r="X94" i="16"/>
  <c r="X141" i="16"/>
  <c r="X139" i="16"/>
  <c r="A72" i="16"/>
  <c r="X80" i="16"/>
  <c r="A144" i="16"/>
  <c r="A96" i="16"/>
  <c r="X102" i="16"/>
  <c r="A57" i="16"/>
  <c r="X106" i="16"/>
  <c r="X150" i="16"/>
  <c r="X90" i="16"/>
  <c r="X143" i="16"/>
  <c r="A70" i="16"/>
  <c r="X42" i="16"/>
  <c r="X110" i="16"/>
  <c r="A146" i="16"/>
  <c r="A116" i="16"/>
  <c r="X105" i="16"/>
  <c r="X91" i="16"/>
  <c r="A125" i="16"/>
  <c r="A123" i="16"/>
  <c r="X135" i="16"/>
  <c r="A77" i="16"/>
  <c r="A103" i="16"/>
  <c r="X128" i="16"/>
  <c r="X60" i="16"/>
  <c r="A114" i="16"/>
  <c r="A92" i="16"/>
  <c r="X84" i="16"/>
  <c r="A126" i="16"/>
  <c r="X88" i="16"/>
  <c r="X67" i="16"/>
  <c r="X124" i="16"/>
  <c r="A83" i="16"/>
  <c r="X129" i="16"/>
  <c r="X118" i="16"/>
  <c r="A138" i="16"/>
  <c r="X39" i="16"/>
  <c r="A137" i="16"/>
  <c r="X33" i="16"/>
  <c r="A130" i="16"/>
  <c r="X34" i="16"/>
  <c r="X36" i="16"/>
  <c r="A25" i="16"/>
  <c r="X23" i="16"/>
  <c r="A36" i="16"/>
  <c r="X78" i="16"/>
  <c r="X66" i="16"/>
  <c r="X99" i="16"/>
  <c r="X27" i="16"/>
  <c r="A45" i="16"/>
  <c r="X22" i="16"/>
  <c r="X92" i="16"/>
  <c r="A119" i="16"/>
  <c r="A37" i="16"/>
  <c r="X86" i="16"/>
  <c r="A113" i="16"/>
  <c r="A21" i="16"/>
  <c r="X70" i="16"/>
  <c r="A23" i="16"/>
  <c r="X72" i="16"/>
  <c r="X38" i="16"/>
  <c r="A135" i="16"/>
  <c r="X101" i="16"/>
  <c r="X144" i="16"/>
  <c r="A129" i="16"/>
  <c r="A80" i="16"/>
  <c r="X58" i="16"/>
  <c r="X126" i="16"/>
  <c r="A143" i="16"/>
  <c r="A73" i="16"/>
  <c r="X52" i="16"/>
  <c r="X119" i="16"/>
  <c r="A91" i="16"/>
  <c r="X138" i="16"/>
  <c r="A93" i="16"/>
  <c r="X140" i="16"/>
  <c r="A61" i="16"/>
  <c r="X108" i="16"/>
  <c r="A121" i="16"/>
  <c r="AX59" i="4"/>
  <c r="BA59" i="4" s="1"/>
  <c r="AV57" i="4" s="1"/>
  <c r="AU56" i="4"/>
  <c r="AU68" i="4"/>
  <c r="AX71" i="4"/>
  <c r="BA71" i="4" s="1"/>
  <c r="AV69" i="4" s="1"/>
  <c r="A30" i="16"/>
  <c r="A50" i="16"/>
  <c r="A67" i="16"/>
  <c r="A84" i="16"/>
  <c r="X26" i="16"/>
  <c r="X45" i="16"/>
  <c r="X62" i="16"/>
  <c r="X96" i="16"/>
  <c r="X130" i="16"/>
  <c r="A107" i="16"/>
  <c r="A124" i="16"/>
  <c r="A141" i="16"/>
  <c r="A149" i="16"/>
  <c r="A24" i="16"/>
  <c r="A42" i="16"/>
  <c r="A60" i="16"/>
  <c r="A78" i="16"/>
  <c r="A94" i="16"/>
  <c r="X37" i="16"/>
  <c r="X56" i="16"/>
  <c r="X107" i="16"/>
  <c r="A99" i="16"/>
  <c r="A117" i="16"/>
  <c r="A134" i="16"/>
  <c r="X146" i="16"/>
  <c r="A29" i="16"/>
  <c r="A66" i="16"/>
  <c r="X43" i="16"/>
  <c r="X79" i="16"/>
  <c r="X112" i="16"/>
  <c r="A106" i="16"/>
  <c r="A31" i="16"/>
  <c r="A68" i="16"/>
  <c r="X46" i="16"/>
  <c r="X81" i="16"/>
  <c r="X114" i="16"/>
  <c r="A108" i="16"/>
  <c r="X49" i="16"/>
  <c r="X83" i="16"/>
  <c r="X116" i="16"/>
  <c r="A110" i="16"/>
  <c r="X59" i="16"/>
  <c r="A89" i="16"/>
  <c r="A27" i="16"/>
  <c r="X77" i="16"/>
  <c r="X51" i="16"/>
  <c r="AU40" i="4"/>
  <c r="AZ41" i="4" s="1"/>
  <c r="AX43" i="4"/>
  <c r="BA43" i="4" s="1"/>
  <c r="AV41" i="4" s="1"/>
  <c r="AU20" i="4"/>
  <c r="AX23" i="4"/>
  <c r="BA23" i="4" s="1"/>
  <c r="AX143" i="4"/>
  <c r="BA143" i="4" s="1"/>
  <c r="AV141" i="4" s="1"/>
  <c r="AU140" i="4"/>
  <c r="AU112" i="4"/>
  <c r="AX115" i="4"/>
  <c r="BA115" i="4" s="1"/>
  <c r="AV113" i="4" s="1"/>
  <c r="AU88" i="4"/>
  <c r="AX91" i="4"/>
  <c r="BA91" i="4" s="1"/>
  <c r="AV89" i="4" s="1"/>
  <c r="AX127" i="4"/>
  <c r="BA127" i="4" s="1"/>
  <c r="AV125" i="4" s="1"/>
  <c r="AU124" i="4"/>
  <c r="AX47" i="4"/>
  <c r="BA47" i="4" s="1"/>
  <c r="AV45" i="4" s="1"/>
  <c r="AU44" i="4"/>
  <c r="AU84" i="4"/>
  <c r="AX87" i="4"/>
  <c r="BA87" i="4" s="1"/>
  <c r="AV85" i="4" s="1"/>
  <c r="AX51" i="4"/>
  <c r="BA51" i="4" s="1"/>
  <c r="AV49" i="4" s="1"/>
  <c r="AU48" i="4"/>
  <c r="AU152" i="4"/>
  <c r="AZ154" i="4" s="1"/>
  <c r="AX155" i="4"/>
  <c r="BA155" i="4" s="1"/>
  <c r="AX107" i="4"/>
  <c r="BA107" i="4" s="1"/>
  <c r="AV105" i="4" s="1"/>
  <c r="AU104" i="4"/>
  <c r="AX139" i="4"/>
  <c r="BA139" i="4" s="1"/>
  <c r="AV137" i="4" s="1"/>
  <c r="AU136" i="4"/>
  <c r="AX27" i="4"/>
  <c r="BA27" i="4" s="1"/>
  <c r="AV25" i="4" s="1"/>
  <c r="AU24" i="4"/>
  <c r="AX67" i="4"/>
  <c r="BA67" i="4" s="1"/>
  <c r="AV65" i="4" s="1"/>
  <c r="AU64" i="4"/>
  <c r="AX63" i="4"/>
  <c r="BA63" i="4" s="1"/>
  <c r="AV61" i="4" s="1"/>
  <c r="AU60" i="4"/>
  <c r="AX11" i="4"/>
  <c r="BA11" i="4" s="1"/>
  <c r="AV9" i="4" s="1"/>
  <c r="AU8" i="4"/>
  <c r="AU148" i="4"/>
  <c r="AX151" i="4"/>
  <c r="BA151" i="4" s="1"/>
  <c r="AV149" i="4" s="1"/>
  <c r="AX31" i="4"/>
  <c r="BA31" i="4" s="1"/>
  <c r="AV29" i="4" s="1"/>
  <c r="AU28" i="4"/>
  <c r="AX39" i="4"/>
  <c r="BA39" i="4" s="1"/>
  <c r="AV37" i="4" s="1"/>
  <c r="AU36" i="4"/>
  <c r="AU100" i="4"/>
  <c r="AX103" i="4"/>
  <c r="BA103" i="4" s="1"/>
  <c r="AV101" i="4" s="1"/>
  <c r="A35" i="16"/>
  <c r="A54" i="16"/>
  <c r="A71" i="16"/>
  <c r="A88" i="16"/>
  <c r="X30" i="16"/>
  <c r="X50" i="16"/>
  <c r="X117" i="16"/>
  <c r="X134" i="16"/>
  <c r="A111" i="16"/>
  <c r="A128" i="16"/>
  <c r="X147" i="16"/>
  <c r="A28" i="16"/>
  <c r="A47" i="16"/>
  <c r="A65" i="16"/>
  <c r="A82" i="16"/>
  <c r="A98" i="16"/>
  <c r="X24" i="16"/>
  <c r="X111" i="16"/>
  <c r="A105" i="16"/>
  <c r="A122" i="16"/>
  <c r="A139" i="16"/>
  <c r="A38" i="16"/>
  <c r="A74" i="16"/>
  <c r="X53" i="16"/>
  <c r="X87" i="16"/>
  <c r="X121" i="16"/>
  <c r="A142" i="16"/>
  <c r="A41" i="16"/>
  <c r="X55" i="16"/>
  <c r="X89" i="16"/>
  <c r="X123" i="16"/>
  <c r="A43" i="16"/>
  <c r="A79" i="16"/>
  <c r="X21" i="16"/>
  <c r="X57" i="16"/>
  <c r="X125" i="16"/>
  <c r="A118" i="16"/>
  <c r="A46" i="16"/>
  <c r="X31" i="16"/>
  <c r="A63" i="16"/>
  <c r="A112" i="16"/>
  <c r="A150" i="16"/>
  <c r="A151" i="16"/>
  <c r="AX95" i="4"/>
  <c r="BA95" i="4" s="1"/>
  <c r="AV93" i="4" s="1"/>
  <c r="AU92" i="4"/>
  <c r="AX55" i="4"/>
  <c r="BA55" i="4" s="1"/>
  <c r="AV53" i="4" s="1"/>
  <c r="AU52" i="4"/>
  <c r="AU12" i="4"/>
  <c r="AX35" i="4"/>
  <c r="BA35" i="4" s="1"/>
  <c r="AV33" i="4" s="1"/>
  <c r="AU32" i="4"/>
  <c r="AU120" i="4"/>
  <c r="AX123" i="4"/>
  <c r="BA123" i="4" s="1"/>
  <c r="AV121" i="4" s="1"/>
  <c r="AU72" i="4"/>
  <c r="AZ75" i="4" s="1"/>
  <c r="AX75" i="4"/>
  <c r="BA75" i="4" s="1"/>
  <c r="AV73" i="4" s="1"/>
  <c r="X142" i="16"/>
  <c r="A22" i="16"/>
  <c r="A39" i="16"/>
  <c r="A75" i="16"/>
  <c r="X35" i="16"/>
  <c r="X54" i="16"/>
  <c r="X71" i="16"/>
  <c r="X122" i="16"/>
  <c r="A115" i="16"/>
  <c r="A132" i="16"/>
  <c r="A145" i="16"/>
  <c r="A33" i="16"/>
  <c r="A52" i="16"/>
  <c r="A69" i="16"/>
  <c r="A86" i="16"/>
  <c r="X28" i="16"/>
  <c r="X47" i="16"/>
  <c r="X65" i="16"/>
  <c r="X82" i="16"/>
  <c r="X115" i="16"/>
  <c r="X132" i="16"/>
  <c r="A109" i="16"/>
  <c r="A49" i="16"/>
  <c r="X25" i="16"/>
  <c r="X61" i="16"/>
  <c r="X95" i="16"/>
  <c r="A51" i="16"/>
  <c r="A85" i="16"/>
  <c r="X63" i="16"/>
  <c r="X97" i="16"/>
  <c r="X131" i="16"/>
  <c r="A53" i="16"/>
  <c r="A87" i="16"/>
  <c r="X29" i="16"/>
  <c r="X133" i="16"/>
  <c r="A127" i="16"/>
  <c r="A81" i="16"/>
  <c r="X127" i="16"/>
  <c r="A97" i="16"/>
  <c r="AU76" i="4"/>
  <c r="AX79" i="4"/>
  <c r="BA79" i="4" s="1"/>
  <c r="AV77" i="4" s="1"/>
  <c r="AX119" i="4"/>
  <c r="BA119" i="4" s="1"/>
  <c r="AV117" i="4" s="1"/>
  <c r="AU116" i="4"/>
  <c r="AU96" i="4"/>
  <c r="AX99" i="4"/>
  <c r="BA99" i="4" s="1"/>
  <c r="AV97" i="4" s="1"/>
  <c r="AU144" i="4"/>
  <c r="AX147" i="4"/>
  <c r="BA147" i="4" s="1"/>
  <c r="AV145" i="4" s="1"/>
  <c r="AU108" i="4"/>
  <c r="AX111" i="4"/>
  <c r="BA111" i="4" s="1"/>
  <c r="AV109" i="4" s="1"/>
  <c r="AU128" i="4"/>
  <c r="AX131" i="4"/>
  <c r="BA131" i="4" s="1"/>
  <c r="AV129" i="4" s="1"/>
  <c r="AU80" i="4"/>
  <c r="AZ81" i="4" s="1"/>
  <c r="AX83" i="4"/>
  <c r="BA83" i="4" s="1"/>
  <c r="AV81" i="4" s="1"/>
  <c r="AU132" i="4"/>
  <c r="AX135" i="4"/>
  <c r="BA135" i="4" s="1"/>
  <c r="AV133" i="4" s="1"/>
  <c r="AU16" i="4"/>
  <c r="AZ17" i="4" s="1"/>
  <c r="AX19" i="4"/>
  <c r="BA19" i="4" s="1"/>
  <c r="AV17" i="4" s="1"/>
  <c r="BC211" i="4"/>
  <c r="BD211" i="4" s="1"/>
  <c r="BC199" i="4"/>
  <c r="BD199" i="4" s="1"/>
  <c r="BC183" i="4"/>
  <c r="BD183" i="4" s="1"/>
  <c r="BC243" i="4"/>
  <c r="BD243" i="4" s="1"/>
  <c r="AV355" i="4"/>
  <c r="BC355" i="4" s="1"/>
  <c r="BD355" i="4" s="1"/>
  <c r="BC191" i="4"/>
  <c r="BD191" i="4" s="1"/>
  <c r="AV303" i="4"/>
  <c r="BC303" i="4" s="1"/>
  <c r="BD303" i="4" s="1"/>
  <c r="BC159" i="4"/>
  <c r="BD159" i="4" s="1"/>
  <c r="AV371" i="4"/>
  <c r="BC371" i="4" s="1"/>
  <c r="BD371" i="4" s="1"/>
  <c r="AV215" i="4"/>
  <c r="BC215" i="4" s="1"/>
  <c r="BD215" i="4" s="1"/>
  <c r="AV363" i="4"/>
  <c r="BC363" i="4" s="1"/>
  <c r="BD363" i="4" s="1"/>
  <c r="BC175" i="4"/>
  <c r="BD175" i="4" s="1"/>
  <c r="BC227" i="4"/>
  <c r="BD227" i="4" s="1"/>
  <c r="AV351" i="4"/>
  <c r="BC351" i="4" s="1"/>
  <c r="BD351" i="4" s="1"/>
  <c r="AV319" i="4"/>
  <c r="BC319" i="4" s="1"/>
  <c r="BD319" i="4" s="1"/>
  <c r="BC259" i="4"/>
  <c r="BD259" i="4" s="1"/>
  <c r="AV391" i="4"/>
  <c r="BC391" i="4" s="1"/>
  <c r="BD391" i="4" s="1"/>
  <c r="AV399" i="4"/>
  <c r="BC399" i="4" s="1"/>
  <c r="BD399" i="4" s="1"/>
  <c r="AV379" i="4"/>
  <c r="BC379" i="4" s="1"/>
  <c r="BD379" i="4" s="1"/>
  <c r="AV163" i="4"/>
  <c r="BC163" i="4" s="1"/>
  <c r="BD163" i="4" s="1"/>
  <c r="AV339" i="4"/>
  <c r="BC339" i="4" s="1"/>
  <c r="BD339" i="4" s="1"/>
  <c r="AV295" i="4"/>
  <c r="BC295" i="4" s="1"/>
  <c r="BD295" i="4" s="1"/>
  <c r="AV235" i="4"/>
  <c r="BC235" i="4" s="1"/>
  <c r="BD235" i="4" s="1"/>
  <c r="AV187" i="4"/>
  <c r="BC187" i="4" s="1"/>
  <c r="BD187" i="4" s="1"/>
  <c r="AV299" i="4"/>
  <c r="BC299" i="4" s="1"/>
  <c r="BD299" i="4" s="1"/>
  <c r="AV343" i="4"/>
  <c r="BC343" i="4" s="1"/>
  <c r="BD343" i="4" s="1"/>
  <c r="AV207" i="4"/>
  <c r="BC207" i="4" s="1"/>
  <c r="BD207" i="4" s="1"/>
  <c r="AV407" i="4"/>
  <c r="BC407" i="4" s="1"/>
  <c r="BD407" i="4" s="1"/>
  <c r="AV223" i="4"/>
  <c r="BC223" i="4" s="1"/>
  <c r="BD223" i="4" s="1"/>
  <c r="AV219" i="4"/>
  <c r="BC219" i="4" s="1"/>
  <c r="BD219" i="4" s="1"/>
  <c r="AV263" i="4"/>
  <c r="BC263" i="4" s="1"/>
  <c r="BD263" i="4" s="1"/>
  <c r="AV331" i="4"/>
  <c r="BC331" i="4" s="1"/>
  <c r="BD331" i="4" s="1"/>
  <c r="AV251" i="4"/>
  <c r="BC251" i="4" s="1"/>
  <c r="BD251" i="4" s="1"/>
  <c r="AV231" i="4"/>
  <c r="BC231" i="4" s="1"/>
  <c r="BD231" i="4" s="1"/>
  <c r="AV347" i="4"/>
  <c r="BC347" i="4" s="1"/>
  <c r="BD347" i="4" s="1"/>
  <c r="AV359" i="4"/>
  <c r="BC359" i="4" s="1"/>
  <c r="BD359" i="4" s="1"/>
  <c r="AV367" i="4"/>
  <c r="BC367" i="4" s="1"/>
  <c r="BD367" i="4" s="1"/>
  <c r="AV311" i="4"/>
  <c r="BC311" i="4" s="1"/>
  <c r="BD311" i="4" s="1"/>
  <c r="AV271" i="4"/>
  <c r="BC271" i="4" s="1"/>
  <c r="BD271" i="4" s="1"/>
  <c r="AV275" i="4"/>
  <c r="BC275" i="4" s="1"/>
  <c r="BD275" i="4" s="1"/>
  <c r="AV179" i="4"/>
  <c r="BC179" i="4" s="1"/>
  <c r="BD179" i="4" s="1"/>
  <c r="AV287" i="4"/>
  <c r="AV335" i="4"/>
  <c r="BC335" i="4" s="1"/>
  <c r="BD335" i="4" s="1"/>
  <c r="AV195" i="4"/>
  <c r="BC195" i="4" s="1"/>
  <c r="BD195" i="4" s="1"/>
  <c r="AV327" i="4"/>
  <c r="BC327" i="4" s="1"/>
  <c r="BD327" i="4" s="1"/>
  <c r="BC287" i="4"/>
  <c r="BD287" i="4" s="1"/>
  <c r="AV383" i="4"/>
  <c r="BC383" i="4" s="1"/>
  <c r="BD383" i="4" s="1"/>
  <c r="AV171" i="4"/>
  <c r="BC171" i="4" s="1"/>
  <c r="BD171" i="4" s="1"/>
  <c r="AV255" i="4"/>
  <c r="BC255" i="4" s="1"/>
  <c r="BD255" i="4" s="1"/>
  <c r="AV267" i="4"/>
  <c r="BC267" i="4" s="1"/>
  <c r="BD267" i="4" s="1"/>
  <c r="AV291" i="4"/>
  <c r="BC291" i="4" s="1"/>
  <c r="BD291" i="4" s="1"/>
  <c r="AV315" i="4"/>
  <c r="BC315" i="4" s="1"/>
  <c r="BD315" i="4" s="1"/>
  <c r="AV279" i="4"/>
  <c r="BC279" i="4" s="1"/>
  <c r="BD279" i="4" s="1"/>
  <c r="AV403" i="4"/>
  <c r="BC403" i="4" s="1"/>
  <c r="BD403" i="4" s="1"/>
  <c r="AV283" i="4"/>
  <c r="BC283" i="4" s="1"/>
  <c r="BD283" i="4" s="1"/>
  <c r="AV395" i="4"/>
  <c r="BC395" i="4" s="1"/>
  <c r="BD395" i="4" s="1"/>
  <c r="AV375" i="4"/>
  <c r="BC375" i="4" s="1"/>
  <c r="BD375" i="4" s="1"/>
  <c r="AV247" i="4"/>
  <c r="BC247" i="4" s="1"/>
  <c r="BD247" i="4" s="1"/>
  <c r="AV387" i="4"/>
  <c r="BC387" i="4" s="1"/>
  <c r="BD387" i="4" s="1"/>
  <c r="AV203" i="4"/>
  <c r="BC203" i="4" s="1"/>
  <c r="BD203" i="4" s="1"/>
  <c r="AV323" i="4"/>
  <c r="BC323" i="4" s="1"/>
  <c r="BD323" i="4" s="1"/>
  <c r="AV239" i="4"/>
  <c r="BC239" i="4" s="1"/>
  <c r="BD239" i="4" s="1"/>
  <c r="BC167" i="4"/>
  <c r="BD167" i="4" s="1"/>
  <c r="AV307" i="4"/>
  <c r="BC307" i="4" s="1"/>
  <c r="BD307" i="4" s="1"/>
  <c r="A8" i="16" l="1"/>
  <c r="X18" i="16"/>
  <c r="AX15" i="4"/>
  <c r="BA15" i="4" s="1"/>
  <c r="AV13" i="4" s="1"/>
  <c r="X20" i="16"/>
  <c r="X12" i="16"/>
  <c r="A11" i="16"/>
  <c r="X14" i="16"/>
  <c r="X5" i="16"/>
  <c r="A7" i="16"/>
  <c r="X13" i="16"/>
  <c r="A12" i="16"/>
  <c r="A10" i="16"/>
  <c r="X9" i="16"/>
  <c r="A19" i="16"/>
  <c r="X7" i="16"/>
  <c r="A14" i="16"/>
  <c r="A13" i="16"/>
  <c r="A9" i="16"/>
  <c r="X11" i="16"/>
  <c r="X10" i="16"/>
  <c r="X6" i="16"/>
  <c r="A5" i="16"/>
  <c r="X19" i="16"/>
  <c r="A6" i="16"/>
  <c r="X17" i="16"/>
  <c r="A15" i="16"/>
  <c r="X8" i="16"/>
  <c r="X15" i="16"/>
  <c r="A18" i="16"/>
  <c r="A17" i="16"/>
  <c r="A16" i="16"/>
  <c r="X16" i="16"/>
  <c r="AZ153" i="4"/>
  <c r="AZ42" i="4"/>
  <c r="AV21" i="4"/>
  <c r="AW21" i="4" s="1"/>
  <c r="AZ73" i="4"/>
  <c r="AZ74" i="4"/>
  <c r="AW145" i="4"/>
  <c r="AV153" i="4"/>
  <c r="AW153" i="4" s="1"/>
  <c r="AZ132" i="4"/>
  <c r="AZ134" i="4"/>
  <c r="AZ133" i="4"/>
  <c r="AY135" i="4"/>
  <c r="AZ130" i="4"/>
  <c r="AY131" i="4"/>
  <c r="BB131" i="4" s="1"/>
  <c r="AV130" i="4" s="1"/>
  <c r="AZ128" i="4"/>
  <c r="AZ129" i="4"/>
  <c r="AZ131" i="4"/>
  <c r="AY99" i="4"/>
  <c r="AZ96" i="4"/>
  <c r="AZ76" i="4"/>
  <c r="AZ77" i="4"/>
  <c r="AZ79" i="4"/>
  <c r="AY79" i="4"/>
  <c r="AZ78" i="4"/>
  <c r="AW121" i="4"/>
  <c r="AZ13" i="4"/>
  <c r="AZ12" i="4"/>
  <c r="AY15" i="4"/>
  <c r="BB15" i="4" s="1"/>
  <c r="AV14" i="4" s="1"/>
  <c r="AZ14" i="4"/>
  <c r="AZ15" i="4"/>
  <c r="AW53" i="4"/>
  <c r="AY39" i="4"/>
  <c r="AZ39" i="4"/>
  <c r="AZ37" i="4"/>
  <c r="AZ38" i="4"/>
  <c r="AZ36" i="4"/>
  <c r="AW149" i="4"/>
  <c r="AZ62" i="4"/>
  <c r="AZ63" i="4"/>
  <c r="AY63" i="4"/>
  <c r="AZ61" i="4"/>
  <c r="AZ60" i="4"/>
  <c r="AW65" i="4"/>
  <c r="AZ139" i="4"/>
  <c r="AZ137" i="4"/>
  <c r="AY139" i="4"/>
  <c r="BB139" i="4" s="1"/>
  <c r="AV138" i="4" s="1"/>
  <c r="AZ138" i="4"/>
  <c r="AZ136" i="4"/>
  <c r="AW85" i="4"/>
  <c r="AW89" i="4"/>
  <c r="AZ143" i="4"/>
  <c r="AZ140" i="4"/>
  <c r="AZ141" i="4"/>
  <c r="AY143" i="4"/>
  <c r="BB143" i="4" s="1"/>
  <c r="AV142" i="4" s="1"/>
  <c r="AZ142" i="4"/>
  <c r="AW41" i="4"/>
  <c r="AW57" i="4"/>
  <c r="AZ110" i="4"/>
  <c r="AW81" i="4"/>
  <c r="AW109" i="4"/>
  <c r="AZ146" i="4"/>
  <c r="AZ147" i="4"/>
  <c r="AY147" i="4"/>
  <c r="AZ144" i="4"/>
  <c r="AZ118" i="4"/>
  <c r="AY119" i="4"/>
  <c r="AZ119" i="4"/>
  <c r="AZ117" i="4"/>
  <c r="AZ116" i="4"/>
  <c r="AY123" i="4"/>
  <c r="AZ121" i="4"/>
  <c r="AZ123" i="4"/>
  <c r="AZ120" i="4"/>
  <c r="AZ122" i="4"/>
  <c r="AW13" i="4"/>
  <c r="AW37" i="4"/>
  <c r="AZ150" i="4"/>
  <c r="AY151" i="4"/>
  <c r="AZ148" i="4"/>
  <c r="AZ149" i="4"/>
  <c r="AZ151" i="4"/>
  <c r="AW61" i="4"/>
  <c r="AZ99" i="4"/>
  <c r="AW137" i="4"/>
  <c r="AY155" i="4"/>
  <c r="AZ155" i="4"/>
  <c r="AZ152" i="4"/>
  <c r="AZ87" i="4"/>
  <c r="AY87" i="4"/>
  <c r="AZ84" i="4"/>
  <c r="AZ85" i="4"/>
  <c r="AZ86" i="4"/>
  <c r="AZ98" i="4"/>
  <c r="AZ89" i="4"/>
  <c r="AZ88" i="4"/>
  <c r="AY91" i="4"/>
  <c r="AZ91" i="4"/>
  <c r="AZ90" i="4"/>
  <c r="AW141" i="4"/>
  <c r="AZ43" i="4"/>
  <c r="AY43" i="4"/>
  <c r="AZ40" i="4"/>
  <c r="AW69" i="4"/>
  <c r="AZ145" i="4"/>
  <c r="AY19" i="4"/>
  <c r="AZ19" i="4"/>
  <c r="AZ16" i="4"/>
  <c r="AY83" i="4"/>
  <c r="BB83" i="4" s="1"/>
  <c r="AZ80" i="4"/>
  <c r="AZ111" i="4"/>
  <c r="AY111" i="4"/>
  <c r="BB111" i="4" s="1"/>
  <c r="AV110" i="4" s="1"/>
  <c r="AZ108" i="4"/>
  <c r="AZ83" i="4"/>
  <c r="AZ97" i="4"/>
  <c r="AW117" i="4"/>
  <c r="AW73" i="4"/>
  <c r="AZ33" i="4"/>
  <c r="AY35" i="4"/>
  <c r="AZ35" i="4"/>
  <c r="AZ32" i="4"/>
  <c r="AZ34" i="4"/>
  <c r="AZ95" i="4"/>
  <c r="AZ93" i="4"/>
  <c r="AZ92" i="4"/>
  <c r="AZ94" i="4"/>
  <c r="AY95" i="4"/>
  <c r="BB95" i="4" s="1"/>
  <c r="AW101" i="4"/>
  <c r="AZ29" i="4"/>
  <c r="AY31" i="4"/>
  <c r="AZ28" i="4"/>
  <c r="AZ30" i="4"/>
  <c r="AZ9" i="4"/>
  <c r="AZ8" i="4"/>
  <c r="AZ10" i="4"/>
  <c r="AZ11" i="4"/>
  <c r="AY11" i="4"/>
  <c r="AZ82" i="4"/>
  <c r="AZ24" i="4"/>
  <c r="AZ26" i="4"/>
  <c r="AZ25" i="4"/>
  <c r="AY27" i="4"/>
  <c r="BB27" i="4" s="1"/>
  <c r="AV26" i="4" s="1"/>
  <c r="AZ27" i="4"/>
  <c r="AZ106" i="4"/>
  <c r="AY107" i="4"/>
  <c r="BB107" i="4" s="1"/>
  <c r="AV106" i="4" s="1"/>
  <c r="AZ107" i="4"/>
  <c r="AZ105" i="4"/>
  <c r="AZ104" i="4"/>
  <c r="AZ49" i="4"/>
  <c r="AZ48" i="4"/>
  <c r="AY51" i="4"/>
  <c r="AZ51" i="4"/>
  <c r="AZ50" i="4"/>
  <c r="AZ45" i="4"/>
  <c r="AZ46" i="4"/>
  <c r="AZ44" i="4"/>
  <c r="AZ47" i="4"/>
  <c r="AY47" i="4"/>
  <c r="AZ127" i="4"/>
  <c r="AZ126" i="4"/>
  <c r="AY127" i="4"/>
  <c r="BB127" i="4" s="1"/>
  <c r="AV126" i="4" s="1"/>
  <c r="AZ124" i="4"/>
  <c r="AW113" i="4"/>
  <c r="AZ70" i="4"/>
  <c r="AY71" i="4"/>
  <c r="BB71" i="4" s="1"/>
  <c r="AV70" i="4" s="1"/>
  <c r="AZ69" i="4"/>
  <c r="AZ68" i="4"/>
  <c r="AZ71" i="4"/>
  <c r="AZ109" i="4"/>
  <c r="AZ135" i="4"/>
  <c r="AW133" i="4"/>
  <c r="AW129" i="4"/>
  <c r="AZ18" i="4"/>
  <c r="AW97" i="4"/>
  <c r="AW77" i="4"/>
  <c r="AY75" i="4"/>
  <c r="AZ72" i="4"/>
  <c r="AW33" i="4"/>
  <c r="AZ53" i="4"/>
  <c r="AZ55" i="4"/>
  <c r="AY55" i="4"/>
  <c r="AZ54" i="4"/>
  <c r="AZ52" i="4"/>
  <c r="AW93" i="4"/>
  <c r="AZ103" i="4"/>
  <c r="AZ100" i="4"/>
  <c r="AY103" i="4"/>
  <c r="AZ101" i="4"/>
  <c r="AZ102" i="4"/>
  <c r="AW29" i="4"/>
  <c r="AZ66" i="4"/>
  <c r="AZ64" i="4"/>
  <c r="AY67" i="4"/>
  <c r="AZ67" i="4"/>
  <c r="AZ65" i="4"/>
  <c r="AW25" i="4"/>
  <c r="AW105" i="4"/>
  <c r="AW49" i="4"/>
  <c r="AW45" i="4"/>
  <c r="AW125" i="4"/>
  <c r="AZ115" i="4"/>
  <c r="AZ113" i="4"/>
  <c r="AZ114" i="4"/>
  <c r="AY115" i="4"/>
  <c r="AZ112" i="4"/>
  <c r="AZ21" i="4"/>
  <c r="AZ20" i="4"/>
  <c r="AZ22" i="4"/>
  <c r="AZ23" i="4"/>
  <c r="AY23" i="4"/>
  <c r="AZ57" i="4"/>
  <c r="AZ58" i="4"/>
  <c r="AZ56" i="4"/>
  <c r="AZ59" i="4"/>
  <c r="AY59" i="4"/>
  <c r="AZ125" i="4"/>
  <c r="AZ31" i="4"/>
  <c r="AW9" i="4" l="1"/>
  <c r="AW17" i="4"/>
  <c r="AV15" i="4"/>
  <c r="BC15" i="4" s="1"/>
  <c r="AV131" i="4"/>
  <c r="BC131" i="4" s="1"/>
  <c r="AV83" i="4"/>
  <c r="BC83" i="4" s="1"/>
  <c r="BB23" i="4"/>
  <c r="AV23" i="4"/>
  <c r="AV71" i="4"/>
  <c r="BC71" i="4" s="1"/>
  <c r="AV107" i="4"/>
  <c r="BC107" i="4" s="1"/>
  <c r="AV127" i="4"/>
  <c r="BC127" i="4" s="1"/>
  <c r="AV139" i="4"/>
  <c r="BC139" i="4" s="1"/>
  <c r="AV143" i="4"/>
  <c r="BC143" i="4" s="1"/>
  <c r="BB155" i="4"/>
  <c r="AV155" i="4"/>
  <c r="BB47" i="4"/>
  <c r="AV46" i="4" s="1"/>
  <c r="AV47" i="4"/>
  <c r="BB31" i="4"/>
  <c r="AV30" i="4" s="1"/>
  <c r="AV31" i="4"/>
  <c r="BB147" i="4"/>
  <c r="AV146" i="4" s="1"/>
  <c r="AV147" i="4"/>
  <c r="BB67" i="4"/>
  <c r="AV66" i="4" s="1"/>
  <c r="AV67" i="4"/>
  <c r="AV27" i="4"/>
  <c r="BC27" i="4" s="1"/>
  <c r="BB11" i="4"/>
  <c r="AV10" i="4" s="1"/>
  <c r="AV11" i="4"/>
  <c r="AV19" i="4"/>
  <c r="BB19" i="4"/>
  <c r="BB151" i="4"/>
  <c r="AV150" i="4" s="1"/>
  <c r="AV151" i="4"/>
  <c r="BB123" i="4"/>
  <c r="AV122" i="4" s="1"/>
  <c r="AV123" i="4"/>
  <c r="BB119" i="4"/>
  <c r="AV118" i="4" s="1"/>
  <c r="AV119" i="4"/>
  <c r="BB63" i="4"/>
  <c r="AV62" i="4" s="1"/>
  <c r="AV63" i="4"/>
  <c r="BB39" i="4"/>
  <c r="AV38" i="4" s="1"/>
  <c r="AV39" i="4"/>
  <c r="BB135" i="4"/>
  <c r="AV134" i="4" s="1"/>
  <c r="AV135" i="4"/>
  <c r="AV111" i="4"/>
  <c r="BC111" i="4" s="1"/>
  <c r="BB103" i="4"/>
  <c r="AV102" i="4" s="1"/>
  <c r="AV103" i="4"/>
  <c r="BB115" i="4"/>
  <c r="AV114" i="4" s="1"/>
  <c r="AV115" i="4"/>
  <c r="BB55" i="4"/>
  <c r="AV54" i="4" s="1"/>
  <c r="AV55" i="4"/>
  <c r="AV82" i="4"/>
  <c r="AV43" i="4"/>
  <c r="BB43" i="4"/>
  <c r="BB87" i="4"/>
  <c r="AV86" i="4" s="1"/>
  <c r="AV87" i="4"/>
  <c r="BB79" i="4"/>
  <c r="AV78" i="4" s="1"/>
  <c r="AV79" i="4"/>
  <c r="BB59" i="4"/>
  <c r="AV58" i="4" s="1"/>
  <c r="AV59" i="4"/>
  <c r="AV75" i="4"/>
  <c r="BB75" i="4"/>
  <c r="BB51" i="4"/>
  <c r="AV50" i="4" s="1"/>
  <c r="AV51" i="4"/>
  <c r="AV94" i="4"/>
  <c r="BB35" i="4"/>
  <c r="AV34" i="4" s="1"/>
  <c r="AV35" i="4"/>
  <c r="BB91" i="4"/>
  <c r="AV90" i="4" s="1"/>
  <c r="AV91" i="4"/>
  <c r="AV99" i="4"/>
  <c r="BB99" i="4"/>
  <c r="AV95" i="4"/>
  <c r="BC95" i="4" s="1"/>
  <c r="BC123" i="4" l="1"/>
  <c r="BC63" i="4"/>
  <c r="BC87" i="4"/>
  <c r="BC103" i="4"/>
  <c r="BC67" i="4"/>
  <c r="BC55" i="4"/>
  <c r="BC31" i="4"/>
  <c r="AV22" i="4"/>
  <c r="AW22" i="4" s="1"/>
  <c r="BC23" i="4"/>
  <c r="BC35" i="4"/>
  <c r="BC51" i="4"/>
  <c r="BC59" i="4"/>
  <c r="AW90" i="4"/>
  <c r="AW94" i="4"/>
  <c r="AW78" i="4"/>
  <c r="AV154" i="4"/>
  <c r="AW154" i="4" s="1"/>
  <c r="BC155" i="4"/>
  <c r="AV18" i="4"/>
  <c r="AW18" i="4" s="1"/>
  <c r="BC19" i="4"/>
  <c r="AW138" i="4"/>
  <c r="AW54" i="4"/>
  <c r="AW102" i="4"/>
  <c r="AW14" i="4"/>
  <c r="AW62" i="4"/>
  <c r="AW122" i="4"/>
  <c r="AW126" i="4"/>
  <c r="AW66" i="4"/>
  <c r="AW30" i="4"/>
  <c r="AW106" i="4"/>
  <c r="AW46" i="4"/>
  <c r="AW130" i="4"/>
  <c r="AW142" i="4"/>
  <c r="AW34" i="4"/>
  <c r="AW50" i="4"/>
  <c r="AW58" i="4"/>
  <c r="AW86" i="4"/>
  <c r="AW82" i="4"/>
  <c r="BC115" i="4"/>
  <c r="BC39" i="4"/>
  <c r="BC119" i="4"/>
  <c r="BC151" i="4"/>
  <c r="BC11" i="4"/>
  <c r="AW70" i="4"/>
  <c r="BC147" i="4"/>
  <c r="AW26" i="4"/>
  <c r="AW134" i="4"/>
  <c r="AV98" i="4"/>
  <c r="AW98" i="4" s="1"/>
  <c r="BC99" i="4"/>
  <c r="BC91" i="4"/>
  <c r="AV74" i="4"/>
  <c r="AW74" i="4" s="1"/>
  <c r="BC75" i="4"/>
  <c r="BC79" i="4"/>
  <c r="AV42" i="4"/>
  <c r="AW42" i="4" s="1"/>
  <c r="BC43" i="4"/>
  <c r="AW110" i="4"/>
  <c r="AW114" i="4"/>
  <c r="BC135" i="4"/>
  <c r="AW38" i="4"/>
  <c r="AW118" i="4"/>
  <c r="AW150" i="4"/>
  <c r="AW10" i="4"/>
  <c r="AW146" i="4"/>
  <c r="BC47" i="4"/>
  <c r="BD23" i="4" l="1"/>
  <c r="BD155" i="4"/>
  <c r="BD47" i="4"/>
  <c r="BD27" i="4"/>
  <c r="BD63" i="4"/>
  <c r="BD91" i="4"/>
  <c r="BD151" i="4"/>
  <c r="BD83" i="4"/>
  <c r="BD75" i="4"/>
  <c r="BD99" i="4"/>
  <c r="BD147" i="4"/>
  <c r="BD119" i="4"/>
  <c r="BD87" i="4"/>
  <c r="BD79" i="4"/>
  <c r="BD35" i="4"/>
  <c r="BD43" i="4"/>
  <c r="BD39" i="4"/>
  <c r="BD123" i="4"/>
  <c r="BD59" i="4"/>
  <c r="BD31" i="4"/>
  <c r="BD115" i="4"/>
  <c r="BD19" i="4"/>
  <c r="BD135" i="4"/>
  <c r="BD95" i="4"/>
  <c r="BD139" i="4"/>
  <c r="BD71" i="4"/>
  <c r="BD11" i="4"/>
  <c r="BD127" i="4"/>
  <c r="BD15" i="4"/>
  <c r="BD143" i="4"/>
  <c r="BD107" i="4"/>
  <c r="BD131" i="4"/>
  <c r="BD111" i="4"/>
  <c r="BD103" i="4"/>
  <c r="BD51" i="4"/>
  <c r="BD67" i="4"/>
  <c r="BD55" i="4"/>
  <c r="BD6" i="4" l="1"/>
  <c r="AW155" i="4" l="1"/>
  <c r="AW23" i="4"/>
  <c r="AW387" i="4"/>
  <c r="AW323" i="4"/>
  <c r="AW227" i="4"/>
  <c r="AW239" i="4"/>
  <c r="AW199" i="4"/>
  <c r="AW235" i="4"/>
  <c r="AW395" i="4"/>
  <c r="AW367" i="4"/>
  <c r="AW255" i="4"/>
  <c r="AW275" i="4"/>
  <c r="AW163" i="4"/>
  <c r="AW203" i="4"/>
  <c r="AW263" i="4"/>
  <c r="AW331" i="4"/>
  <c r="AW267" i="4"/>
  <c r="AW195" i="4"/>
  <c r="AW379" i="4"/>
  <c r="AW303" i="4"/>
  <c r="AW299" i="4"/>
  <c r="AW347" i="4"/>
  <c r="AW231" i="4"/>
  <c r="AW339" i="4"/>
  <c r="AW307" i="4"/>
  <c r="AW327" i="4"/>
  <c r="AW187" i="4"/>
  <c r="AW175" i="4"/>
  <c r="AW167" i="4"/>
  <c r="AW311" i="4"/>
  <c r="AW371" i="4"/>
  <c r="AW259" i="4"/>
  <c r="AW287" i="4"/>
  <c r="AW215" i="4"/>
  <c r="AW183" i="4"/>
  <c r="AW399" i="4"/>
  <c r="AW319" i="4"/>
  <c r="AW355" i="4"/>
  <c r="AW383" i="4"/>
  <c r="AW407" i="4"/>
  <c r="AW179" i="4"/>
  <c r="AW363" i="4"/>
  <c r="AW359" i="4"/>
  <c r="AW223" i="4"/>
  <c r="AW295" i="4"/>
  <c r="AW243" i="4"/>
  <c r="AW403" i="4"/>
  <c r="AW391" i="4"/>
  <c r="AW343" i="4"/>
  <c r="AW159" i="4"/>
  <c r="AW211" i="4"/>
  <c r="AW291" i="4"/>
  <c r="AW351" i="4"/>
  <c r="AW207" i="4"/>
  <c r="AW171" i="4"/>
  <c r="AW271" i="4"/>
  <c r="AW191" i="4"/>
  <c r="AW283" i="4"/>
  <c r="AW251" i="4"/>
  <c r="AW315" i="4"/>
  <c r="AW247" i="4"/>
  <c r="AW219" i="4"/>
  <c r="AW279" i="4"/>
  <c r="AW335" i="4"/>
  <c r="AW375" i="4"/>
  <c r="AW63" i="4"/>
  <c r="AW27" i="4"/>
  <c r="AW47" i="4"/>
  <c r="AW103" i="4"/>
  <c r="AW31" i="4"/>
  <c r="AW67" i="4"/>
  <c r="AW87" i="4"/>
  <c r="AW15" i="4"/>
  <c r="AW99" i="4"/>
  <c r="AW147" i="4"/>
  <c r="AW19" i="4"/>
  <c r="AW131" i="4"/>
  <c r="AW139" i="4"/>
  <c r="AW35" i="4"/>
  <c r="AW59" i="4"/>
  <c r="AW107" i="4"/>
  <c r="AW83" i="4"/>
  <c r="AW95" i="4"/>
  <c r="AW123" i="4"/>
  <c r="AW39" i="4"/>
  <c r="AW111" i="4"/>
  <c r="AW79" i="4"/>
  <c r="AW11" i="4"/>
  <c r="AW43" i="4"/>
  <c r="AW75" i="4"/>
  <c r="AW91" i="4"/>
  <c r="AW151" i="4"/>
  <c r="AW135" i="4"/>
  <c r="AW51" i="4"/>
  <c r="AW119" i="4"/>
  <c r="AW127" i="4"/>
  <c r="AW143" i="4"/>
  <c r="AW115" i="4"/>
  <c r="AW55" i="4"/>
  <c r="AW71" i="4"/>
</calcChain>
</file>

<file path=xl/comments1.xml><?xml version="1.0" encoding="utf-8"?>
<comments xmlns="http://schemas.openxmlformats.org/spreadsheetml/2006/main">
  <authors>
    <author>Dan Waldner</author>
  </authors>
  <commentList>
    <comment ref="A7" authorId="0">
      <text>
        <r>
          <rPr>
            <sz val="8"/>
            <color indexed="81"/>
            <rFont val="Tahoma"/>
            <family val="2"/>
          </rPr>
          <t xml:space="preserve">Enter County or Team name in the first cell only!
</t>
        </r>
      </text>
    </comment>
    <comment ref="B7" authorId="0">
      <text>
        <r>
          <rPr>
            <sz val="8"/>
            <color indexed="81"/>
            <rFont val="Tahoma"/>
            <family val="2"/>
          </rPr>
          <t xml:space="preserve">Place an 'I' or 'T' in the box corresponding to contestants participating as individuals or as a team.
</t>
        </r>
      </text>
    </comment>
    <comment ref="D7" authorId="0">
      <text>
        <r>
          <rPr>
            <sz val="8"/>
            <color indexed="81"/>
            <rFont val="Tahoma"/>
            <family val="2"/>
          </rPr>
          <t xml:space="preserve">Name of contestant
</t>
        </r>
      </text>
    </comment>
    <comment ref="I7" authorId="0">
      <text>
        <r>
          <rPr>
            <sz val="8"/>
            <color indexed="81"/>
            <rFont val="Tahoma"/>
            <family val="2"/>
          </rPr>
          <t xml:space="preserve">Reasons score.
</t>
        </r>
      </text>
    </comment>
  </commentList>
</comments>
</file>

<file path=xl/comments2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3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4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5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6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7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8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comments9.xml><?xml version="1.0" encoding="utf-8"?>
<comments xmlns="http://schemas.openxmlformats.org/spreadsheetml/2006/main">
  <authors>
    <author>Dan Waldner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Enter cuts at left.
</t>
        </r>
      </text>
    </comment>
  </commentList>
</comments>
</file>

<file path=xl/sharedStrings.xml><?xml version="1.0" encoding="utf-8"?>
<sst xmlns="http://schemas.openxmlformats.org/spreadsheetml/2006/main" count="1524" uniqueCount="543">
  <si>
    <t>No.</t>
  </si>
  <si>
    <t>Name</t>
  </si>
  <si>
    <t>Total</t>
  </si>
  <si>
    <t>Date:</t>
  </si>
  <si>
    <t>Contest:</t>
  </si>
  <si>
    <t>1-2-3-4</t>
  </si>
  <si>
    <t>1-2-4-3</t>
  </si>
  <si>
    <t>1-3-2-4</t>
  </si>
  <si>
    <t>1-3-4-2</t>
  </si>
  <si>
    <t>1-4-2-3</t>
  </si>
  <si>
    <t>1-4-3-2</t>
  </si>
  <si>
    <t>2-1-3-4</t>
  </si>
  <si>
    <t>2-1-4-3</t>
  </si>
  <si>
    <t>2-3-1-4</t>
  </si>
  <si>
    <t>2-3-4-1</t>
  </si>
  <si>
    <t>2-4-1-3</t>
  </si>
  <si>
    <t>2-4-3-1</t>
  </si>
  <si>
    <t>3-1-2-4</t>
  </si>
  <si>
    <t>3-1-4-2</t>
  </si>
  <si>
    <t>3-2-1-4</t>
  </si>
  <si>
    <t>3-2-4-1</t>
  </si>
  <si>
    <t>3-4-1-2</t>
  </si>
  <si>
    <t>3-4-2-1</t>
  </si>
  <si>
    <t>4-1-2-3</t>
  </si>
  <si>
    <t>4-1-3-2</t>
  </si>
  <si>
    <t>4-2-1-3</t>
  </si>
  <si>
    <t>4-2-3-1</t>
  </si>
  <si>
    <t>4-3-1-2</t>
  </si>
  <si>
    <t>4-3-2-1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</si>
  <si>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</si>
  <si>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</si>
  <si>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</si>
  <si>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</si>
  <si>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</si>
  <si>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</si>
  <si>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</si>
  <si>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</si>
  <si>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</si>
  <si>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</si>
  <si>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</si>
  <si>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</si>
  <si>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</si>
  <si>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</si>
  <si>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</si>
  <si>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</si>
  <si>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</si>
  <si>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</si>
  <si>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</si>
  <si>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</si>
  <si>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</si>
  <si>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</si>
  <si>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</si>
  <si>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</si>
  <si>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Score</t>
  </si>
  <si>
    <t>Placing</t>
  </si>
  <si>
    <t>Team</t>
  </si>
  <si>
    <t>4-H Dairy Cattle Judging Contest</t>
  </si>
  <si>
    <t>Cuts</t>
  </si>
  <si>
    <t>OFFICAL PLACING</t>
  </si>
  <si>
    <t>50-z</t>
  </si>
  <si>
    <t>50-y</t>
  </si>
  <si>
    <t>50-2y-z</t>
  </si>
  <si>
    <t>50-y-2z</t>
  </si>
  <si>
    <t>50-2y-2z</t>
  </si>
  <si>
    <t>50-x</t>
  </si>
  <si>
    <t>50-x-z</t>
  </si>
  <si>
    <t>50-2x-y</t>
  </si>
  <si>
    <t>50-3x-2y-z</t>
  </si>
  <si>
    <t>50-2x-y-2z</t>
  </si>
  <si>
    <t>50-3x-2y-2z</t>
  </si>
  <si>
    <t>50-x-2y</t>
  </si>
  <si>
    <t>50-x-3y-z</t>
  </si>
  <si>
    <t>50-2x-2y</t>
  </si>
  <si>
    <t>50-3x-3y-z</t>
  </si>
  <si>
    <t>50-2x-4y-2z</t>
  </si>
  <si>
    <t>50-3x-4y-2z</t>
  </si>
  <si>
    <t>50-x-2y-3z</t>
  </si>
  <si>
    <t>50-x-3y-3z</t>
  </si>
  <si>
    <t>50-2x-2y-3z</t>
  </si>
  <si>
    <t>50-3x-3y-3z</t>
  </si>
  <si>
    <t>50-2x-4y-3z</t>
  </si>
  <si>
    <t>50-3x-4y-3z</t>
  </si>
  <si>
    <t>Indiv. Score</t>
  </si>
  <si>
    <t>Totals</t>
  </si>
  <si>
    <t>Class: 1</t>
  </si>
  <si>
    <t>Class: 2</t>
  </si>
  <si>
    <t>Class: 3</t>
  </si>
  <si>
    <t>Class: 4</t>
  </si>
  <si>
    <t>Class: 5</t>
  </si>
  <si>
    <t>Class: 6</t>
  </si>
  <si>
    <t>Class: 7</t>
  </si>
  <si>
    <t>Class: 8</t>
  </si>
  <si>
    <t>Rank</t>
  </si>
  <si>
    <t>Team Rank</t>
  </si>
  <si>
    <t>Ltr</t>
  </si>
  <si>
    <t>PS</t>
  </si>
  <si>
    <t>RS</t>
  </si>
  <si>
    <t>CLASS</t>
  </si>
  <si>
    <t>OFFICIAL PLACINGS AND CUTS</t>
  </si>
  <si>
    <t>OFFICIAL</t>
  </si>
  <si>
    <t>PLACING</t>
  </si>
  <si>
    <t>CUT 2</t>
  </si>
  <si>
    <t>CUT 3</t>
  </si>
  <si>
    <t>CUT 1</t>
  </si>
  <si>
    <t>CONTEST:</t>
  </si>
  <si>
    <t>NOTE: Save program as a separate file before beginning data entry!</t>
  </si>
  <si>
    <t>CONTEST RESULTS</t>
  </si>
  <si>
    <t>P/R/T</t>
  </si>
  <si>
    <t>FFA DAIRY CATTLE JUDGING - CONTEST RESULTS</t>
  </si>
  <si>
    <t>School/Team</t>
  </si>
  <si>
    <t>Min Team Score</t>
  </si>
  <si>
    <t xml:space="preserve">Ind Rank </t>
  </si>
  <si>
    <t>Placing Total</t>
  </si>
  <si>
    <t>Reason Total</t>
  </si>
  <si>
    <t>Overall Score</t>
  </si>
  <si>
    <t>Overall Rank</t>
  </si>
  <si>
    <t>Count T</t>
  </si>
  <si>
    <t>07-D</t>
  </si>
  <si>
    <t>09-D</t>
  </si>
  <si>
    <t>10-D</t>
  </si>
  <si>
    <t>11-D</t>
  </si>
  <si>
    <t>18-D</t>
  </si>
  <si>
    <t>24-D</t>
  </si>
  <si>
    <t>37-C</t>
  </si>
  <si>
    <t>37-D</t>
  </si>
  <si>
    <t>38-A</t>
  </si>
  <si>
    <t>38-B</t>
  </si>
  <si>
    <t>38-C</t>
  </si>
  <si>
    <t>38-D</t>
  </si>
  <si>
    <t>39-A</t>
  </si>
  <si>
    <t>39-B</t>
  </si>
  <si>
    <t>39-C</t>
  </si>
  <si>
    <t>39-D</t>
  </si>
  <si>
    <t>40-A</t>
  </si>
  <si>
    <t>40-B</t>
  </si>
  <si>
    <t>40-C</t>
  </si>
  <si>
    <t>40-D</t>
  </si>
  <si>
    <t>41-A</t>
  </si>
  <si>
    <t>41-B</t>
  </si>
  <si>
    <t>41-C</t>
  </si>
  <si>
    <t>41-D</t>
  </si>
  <si>
    <t>42-A</t>
  </si>
  <si>
    <t>42-B</t>
  </si>
  <si>
    <t>42-C</t>
  </si>
  <si>
    <t>42-D</t>
  </si>
  <si>
    <t>43-A</t>
  </si>
  <si>
    <t>43-B</t>
  </si>
  <si>
    <t>43-C</t>
  </si>
  <si>
    <t>43-D</t>
  </si>
  <si>
    <t>44-A</t>
  </si>
  <si>
    <t>44-B</t>
  </si>
  <si>
    <t>44-C</t>
  </si>
  <si>
    <t>44-D</t>
  </si>
  <si>
    <t>45-A</t>
  </si>
  <si>
    <t>45-B</t>
  </si>
  <si>
    <t>45-C</t>
  </si>
  <si>
    <t>45-D</t>
  </si>
  <si>
    <t>46-A</t>
  </si>
  <si>
    <t>46-B</t>
  </si>
  <si>
    <t>46-C</t>
  </si>
  <si>
    <t>46-D</t>
  </si>
  <si>
    <t>47-A</t>
  </si>
  <si>
    <t>47-B</t>
  </si>
  <si>
    <t>47-C</t>
  </si>
  <si>
    <t>47-D</t>
  </si>
  <si>
    <t>48-A</t>
  </si>
  <si>
    <t>48-B</t>
  </si>
  <si>
    <t>48-C</t>
  </si>
  <si>
    <t>48-D</t>
  </si>
  <si>
    <t>49-A</t>
  </si>
  <si>
    <t>49-B</t>
  </si>
  <si>
    <t>49-C</t>
  </si>
  <si>
    <t>49-D</t>
  </si>
  <si>
    <t>50-A</t>
  </si>
  <si>
    <t>50-B</t>
  </si>
  <si>
    <t>50-C</t>
  </si>
  <si>
    <t>50-D</t>
  </si>
  <si>
    <t>51-A</t>
  </si>
  <si>
    <t>51-B</t>
  </si>
  <si>
    <t>51-C</t>
  </si>
  <si>
    <t>51-D</t>
  </si>
  <si>
    <t>52-A</t>
  </si>
  <si>
    <t>52-B</t>
  </si>
  <si>
    <t>52-C</t>
  </si>
  <si>
    <t>52-D</t>
  </si>
  <si>
    <t>53-A</t>
  </si>
  <si>
    <t>53-B</t>
  </si>
  <si>
    <t>53-C</t>
  </si>
  <si>
    <t>53-D</t>
  </si>
  <si>
    <t>54-A</t>
  </si>
  <si>
    <t>54-B</t>
  </si>
  <si>
    <t>54-C</t>
  </si>
  <si>
    <t>54-D</t>
  </si>
  <si>
    <t>55-A</t>
  </si>
  <si>
    <t>55-B</t>
  </si>
  <si>
    <t>55-C</t>
  </si>
  <si>
    <t>55-D</t>
  </si>
  <si>
    <t>56-A</t>
  </si>
  <si>
    <t>56-B</t>
  </si>
  <si>
    <t>56-C</t>
  </si>
  <si>
    <t>56-D</t>
  </si>
  <si>
    <t>57-A</t>
  </si>
  <si>
    <t>57-B</t>
  </si>
  <si>
    <t>57-C</t>
  </si>
  <si>
    <t>57-D</t>
  </si>
  <si>
    <t>58-A</t>
  </si>
  <si>
    <t>58-B</t>
  </si>
  <si>
    <t>58-C</t>
  </si>
  <si>
    <t>58-D</t>
  </si>
  <si>
    <t>59-A</t>
  </si>
  <si>
    <t>59-B</t>
  </si>
  <si>
    <t>59-C</t>
  </si>
  <si>
    <t>59-D</t>
  </si>
  <si>
    <t>60-A</t>
  </si>
  <si>
    <t>60-B</t>
  </si>
  <si>
    <t>60-C</t>
  </si>
  <si>
    <t>60-D</t>
  </si>
  <si>
    <t>61-A</t>
  </si>
  <si>
    <t>61-B</t>
  </si>
  <si>
    <t>61-C</t>
  </si>
  <si>
    <t>61-D</t>
  </si>
  <si>
    <t>62-A</t>
  </si>
  <si>
    <t>62-B</t>
  </si>
  <si>
    <t>62-C</t>
  </si>
  <si>
    <t>62-D</t>
  </si>
  <si>
    <t>63-A</t>
  </si>
  <si>
    <t>63-B</t>
  </si>
  <si>
    <t>63-C</t>
  </si>
  <si>
    <t>63-D</t>
  </si>
  <si>
    <t>64-A</t>
  </si>
  <si>
    <t>64-B</t>
  </si>
  <si>
    <t>64-C</t>
  </si>
  <si>
    <t>64-D</t>
  </si>
  <si>
    <t>65-A</t>
  </si>
  <si>
    <t>65-B</t>
  </si>
  <si>
    <t>65-C</t>
  </si>
  <si>
    <t>65-D</t>
  </si>
  <si>
    <t>66-A</t>
  </si>
  <si>
    <t>66-B</t>
  </si>
  <si>
    <t>66-C</t>
  </si>
  <si>
    <t>66-D</t>
  </si>
  <si>
    <t>67-A</t>
  </si>
  <si>
    <t>67-B</t>
  </si>
  <si>
    <t>67-C</t>
  </si>
  <si>
    <t>67-D</t>
  </si>
  <si>
    <t>68-A</t>
  </si>
  <si>
    <t>68-B</t>
  </si>
  <si>
    <t>68-C</t>
  </si>
  <si>
    <t>68-D</t>
  </si>
  <si>
    <t>69-A</t>
  </si>
  <si>
    <t>69-B</t>
  </si>
  <si>
    <t>69-C</t>
  </si>
  <si>
    <t>69-D</t>
  </si>
  <si>
    <t>70-A</t>
  </si>
  <si>
    <t>70-B</t>
  </si>
  <si>
    <t>70-C</t>
  </si>
  <si>
    <t>70-D</t>
  </si>
  <si>
    <t>71-A</t>
  </si>
  <si>
    <t>71-B</t>
  </si>
  <si>
    <t>71-C</t>
  </si>
  <si>
    <t>71-D</t>
  </si>
  <si>
    <t>72-A</t>
  </si>
  <si>
    <t>72-B</t>
  </si>
  <si>
    <t>72-C</t>
  </si>
  <si>
    <t>72-D</t>
  </si>
  <si>
    <t>73-A</t>
  </si>
  <si>
    <t>73-B</t>
  </si>
  <si>
    <t>73-C</t>
  </si>
  <si>
    <t>73-D</t>
  </si>
  <si>
    <t>78-A</t>
  </si>
  <si>
    <t>78-B</t>
  </si>
  <si>
    <t>78-C</t>
  </si>
  <si>
    <t>78-D</t>
  </si>
  <si>
    <t>79-A</t>
  </si>
  <si>
    <t>79-B</t>
  </si>
  <si>
    <t>79-C</t>
  </si>
  <si>
    <t>79-D</t>
  </si>
  <si>
    <t>80-A</t>
  </si>
  <si>
    <t>80-B</t>
  </si>
  <si>
    <t>80-C</t>
  </si>
  <si>
    <t>80-D</t>
  </si>
  <si>
    <t>81-A</t>
  </si>
  <si>
    <t>81-B</t>
  </si>
  <si>
    <t>81-C</t>
  </si>
  <si>
    <t>81-D</t>
  </si>
  <si>
    <t>82-A</t>
  </si>
  <si>
    <t>82-B</t>
  </si>
  <si>
    <t>82-C</t>
  </si>
  <si>
    <t>82-D</t>
  </si>
  <si>
    <t>83-A</t>
  </si>
  <si>
    <t>83-B</t>
  </si>
  <si>
    <t>83-C</t>
  </si>
  <si>
    <t>83-D</t>
  </si>
  <si>
    <t>84-A</t>
  </si>
  <si>
    <t>84-B</t>
  </si>
  <si>
    <t>84-C</t>
  </si>
  <si>
    <t>84-D</t>
  </si>
  <si>
    <t>85-A</t>
  </si>
  <si>
    <t>85-B</t>
  </si>
  <si>
    <t>85-C</t>
  </si>
  <si>
    <t>85-D</t>
  </si>
  <si>
    <t>86-A</t>
  </si>
  <si>
    <t>86-B</t>
  </si>
  <si>
    <t>86-C</t>
  </si>
  <si>
    <t>86-D</t>
  </si>
  <si>
    <t>87-A</t>
  </si>
  <si>
    <t>87-B</t>
  </si>
  <si>
    <t>87-C</t>
  </si>
  <si>
    <t>87-D</t>
  </si>
  <si>
    <t>88-A</t>
  </si>
  <si>
    <t>88-B</t>
  </si>
  <si>
    <t>88-C</t>
  </si>
  <si>
    <t>88-D</t>
  </si>
  <si>
    <t>89-A</t>
  </si>
  <si>
    <t>89-B</t>
  </si>
  <si>
    <t>89-C</t>
  </si>
  <si>
    <t>89-D</t>
  </si>
  <si>
    <t>90-A</t>
  </si>
  <si>
    <t>90-B</t>
  </si>
  <si>
    <t>90-C</t>
  </si>
  <si>
    <t>90-D</t>
  </si>
  <si>
    <t>91-A</t>
  </si>
  <si>
    <t>91-B</t>
  </si>
  <si>
    <t>91-C</t>
  </si>
  <si>
    <t>91-D</t>
  </si>
  <si>
    <t>92-A</t>
  </si>
  <si>
    <t>92-B</t>
  </si>
  <si>
    <t>92-C</t>
  </si>
  <si>
    <t>92-D</t>
  </si>
  <si>
    <t>93-A</t>
  </si>
  <si>
    <t>93-B</t>
  </si>
  <si>
    <t>93-C</t>
  </si>
  <si>
    <t>93-D</t>
  </si>
  <si>
    <t>94-A</t>
  </si>
  <si>
    <t>94-B</t>
  </si>
  <si>
    <t>94-C</t>
  </si>
  <si>
    <t>94-D</t>
  </si>
  <si>
    <t>95-A</t>
  </si>
  <si>
    <t>95-B</t>
  </si>
  <si>
    <t>95-C</t>
  </si>
  <si>
    <t>95-D</t>
  </si>
  <si>
    <t>96-A</t>
  </si>
  <si>
    <t>96-B</t>
  </si>
  <si>
    <t>96-C</t>
  </si>
  <si>
    <t>96-D</t>
  </si>
  <si>
    <t>97-A</t>
  </si>
  <si>
    <t>97-B</t>
  </si>
  <si>
    <t>97-C</t>
  </si>
  <si>
    <t>97-D</t>
  </si>
  <si>
    <t>98-A</t>
  </si>
  <si>
    <t>98-B</t>
  </si>
  <si>
    <t>98-C</t>
  </si>
  <si>
    <t>98-D</t>
  </si>
  <si>
    <t>99-A</t>
  </si>
  <si>
    <t>99-B</t>
  </si>
  <si>
    <t>99-C</t>
  </si>
  <si>
    <t>99-D</t>
  </si>
  <si>
    <t>100-A</t>
  </si>
  <si>
    <t>100-B</t>
  </si>
  <si>
    <t>100-C</t>
  </si>
  <si>
    <t>100-D</t>
  </si>
  <si>
    <t>min ind PS</t>
  </si>
  <si>
    <t>05-A</t>
  </si>
  <si>
    <t>05-B</t>
  </si>
  <si>
    <t>05-C</t>
  </si>
  <si>
    <t>05-D</t>
  </si>
  <si>
    <t>06-A</t>
  </si>
  <si>
    <t>06-B</t>
  </si>
  <si>
    <t>06-C</t>
  </si>
  <si>
    <t>06-D</t>
  </si>
  <si>
    <t>07-A</t>
  </si>
  <si>
    <t>07-B</t>
  </si>
  <si>
    <t>07-C</t>
  </si>
  <si>
    <t>08-A</t>
  </si>
  <si>
    <t>08-B</t>
  </si>
  <si>
    <t>08-C</t>
  </si>
  <si>
    <t>08-D</t>
  </si>
  <si>
    <t>09-A</t>
  </si>
  <si>
    <t>09-B</t>
  </si>
  <si>
    <t>09-C</t>
  </si>
  <si>
    <t>10-A</t>
  </si>
  <si>
    <t>10-B</t>
  </si>
  <si>
    <t>10-C</t>
  </si>
  <si>
    <t>11-A</t>
  </si>
  <si>
    <t>11-B</t>
  </si>
  <si>
    <t>11-C</t>
  </si>
  <si>
    <t>12-A</t>
  </si>
  <si>
    <t>12-B</t>
  </si>
  <si>
    <t>12-C</t>
  </si>
  <si>
    <t>12-D</t>
  </si>
  <si>
    <t>13-A</t>
  </si>
  <si>
    <t>13-B</t>
  </si>
  <si>
    <t>13-C</t>
  </si>
  <si>
    <t>13-D</t>
  </si>
  <si>
    <t>14-A</t>
  </si>
  <si>
    <t>14-B</t>
  </si>
  <si>
    <t>14-C</t>
  </si>
  <si>
    <t>14-D</t>
  </si>
  <si>
    <t>15-A</t>
  </si>
  <si>
    <t>15-B</t>
  </si>
  <si>
    <t>15-C</t>
  </si>
  <si>
    <t>15-D</t>
  </si>
  <si>
    <t>16-A</t>
  </si>
  <si>
    <t>16-B</t>
  </si>
  <si>
    <t>16-C</t>
  </si>
  <si>
    <t>16-D</t>
  </si>
  <si>
    <t>17-A</t>
  </si>
  <si>
    <t>17-B</t>
  </si>
  <si>
    <t>17-C</t>
  </si>
  <si>
    <t>17-D</t>
  </si>
  <si>
    <t>18-A</t>
  </si>
  <si>
    <t>18-B</t>
  </si>
  <si>
    <t>18-C</t>
  </si>
  <si>
    <t>19-A</t>
  </si>
  <si>
    <t>19-B</t>
  </si>
  <si>
    <t>19-C</t>
  </si>
  <si>
    <t>19-D</t>
  </si>
  <si>
    <t>20-A</t>
  </si>
  <si>
    <t>20-B</t>
  </si>
  <si>
    <t>20-C</t>
  </si>
  <si>
    <t>20-D</t>
  </si>
  <si>
    <t>21-A</t>
  </si>
  <si>
    <t>21-B</t>
  </si>
  <si>
    <t>21-C</t>
  </si>
  <si>
    <t>21-D</t>
  </si>
  <si>
    <t>22-A</t>
  </si>
  <si>
    <t>22-B</t>
  </si>
  <si>
    <t>22-C</t>
  </si>
  <si>
    <t>22-D</t>
  </si>
  <si>
    <t>23-A</t>
  </si>
  <si>
    <t>23-B</t>
  </si>
  <si>
    <t>23-C</t>
  </si>
  <si>
    <t>23-D</t>
  </si>
  <si>
    <t>24-A</t>
  </si>
  <si>
    <t>24-B</t>
  </si>
  <si>
    <t>24-C</t>
  </si>
  <si>
    <t>25-A</t>
  </si>
  <si>
    <t>25-B</t>
  </si>
  <si>
    <t>25-C</t>
  </si>
  <si>
    <t>26-A</t>
  </si>
  <si>
    <t>26-B</t>
  </si>
  <si>
    <t>26-C</t>
  </si>
  <si>
    <t>26-D</t>
  </si>
  <si>
    <t>27-A</t>
  </si>
  <si>
    <t>27-B</t>
  </si>
  <si>
    <t>27-C</t>
  </si>
  <si>
    <t>27-D</t>
  </si>
  <si>
    <t>28-A</t>
  </si>
  <si>
    <t>28-B</t>
  </si>
  <si>
    <t>28-C</t>
  </si>
  <si>
    <t>28-D</t>
  </si>
  <si>
    <t>29-A</t>
  </si>
  <si>
    <t>29-B</t>
  </si>
  <si>
    <t>29-C</t>
  </si>
  <si>
    <t>29-D</t>
  </si>
  <si>
    <t>30-A</t>
  </si>
  <si>
    <t>30-B</t>
  </si>
  <si>
    <t>30-C</t>
  </si>
  <si>
    <t>30-D</t>
  </si>
  <si>
    <t>31-A</t>
  </si>
  <si>
    <t>32-B</t>
  </si>
  <si>
    <t>32-C</t>
  </si>
  <si>
    <t>32-D</t>
  </si>
  <si>
    <t>33-A</t>
  </si>
  <si>
    <t>33-B</t>
  </si>
  <si>
    <t>33-C</t>
  </si>
  <si>
    <t>33-D</t>
  </si>
  <si>
    <t>34-A</t>
  </si>
  <si>
    <t>34-B</t>
  </si>
  <si>
    <t>34-C</t>
  </si>
  <si>
    <t>34-D</t>
  </si>
  <si>
    <t>35-A</t>
  </si>
  <si>
    <t>35-B</t>
  </si>
  <si>
    <t>36-C</t>
  </si>
  <si>
    <t>36-D</t>
  </si>
  <si>
    <t>37-A</t>
  </si>
  <si>
    <t>37-B</t>
  </si>
  <si>
    <t>NW District Livestock Sr. 2018</t>
  </si>
  <si>
    <t>Alfalfa County</t>
  </si>
  <si>
    <t>601A</t>
  </si>
  <si>
    <t>Kylee Campbell</t>
  </si>
  <si>
    <t>601B</t>
  </si>
  <si>
    <t>Kale Campbell</t>
  </si>
  <si>
    <t>601C</t>
  </si>
  <si>
    <t>Nathan Campbell</t>
  </si>
  <si>
    <t>601D</t>
  </si>
  <si>
    <t>Joel Pecha</t>
  </si>
  <si>
    <t>Alva 4-H</t>
  </si>
  <si>
    <t>602A</t>
  </si>
  <si>
    <t>Ruston Erikson</t>
  </si>
  <si>
    <t xml:space="preserve">Kay County </t>
  </si>
  <si>
    <t>602B</t>
  </si>
  <si>
    <t>Daniel Goodwin</t>
  </si>
  <si>
    <t>Grant County</t>
  </si>
  <si>
    <t>602C</t>
  </si>
  <si>
    <t>Emma Taylor</t>
  </si>
  <si>
    <t>Seiling</t>
  </si>
  <si>
    <t>602D</t>
  </si>
  <si>
    <t>Newt Hutchison</t>
  </si>
  <si>
    <t>603A</t>
  </si>
  <si>
    <t>Tyler Stiechen</t>
  </si>
  <si>
    <t>603B</t>
  </si>
  <si>
    <t>Caleb Edens</t>
  </si>
  <si>
    <t>603C</t>
  </si>
  <si>
    <t>Hattie Steichen</t>
  </si>
  <si>
    <t>603D</t>
  </si>
  <si>
    <t>Katy Frazier</t>
  </si>
  <si>
    <t>605A</t>
  </si>
  <si>
    <t>Taloga 4-H</t>
  </si>
  <si>
    <t>Hunter Fox</t>
  </si>
  <si>
    <t>605B</t>
  </si>
  <si>
    <t>Sarah Kienzle</t>
  </si>
  <si>
    <t>605C</t>
  </si>
  <si>
    <t>Jewley Crane</t>
  </si>
  <si>
    <t>605D</t>
  </si>
  <si>
    <t>Evan Hines</t>
  </si>
  <si>
    <t>Does</t>
  </si>
  <si>
    <t>Brdg Ewes</t>
  </si>
  <si>
    <t>Mkt Hogs</t>
  </si>
  <si>
    <t>Brdg Gilts</t>
  </si>
  <si>
    <t>Bulls</t>
  </si>
  <si>
    <t>NW District Livestock Sr 2018</t>
  </si>
  <si>
    <t>i</t>
  </si>
  <si>
    <t>p</t>
  </si>
  <si>
    <t>l</t>
  </si>
  <si>
    <t>m</t>
  </si>
  <si>
    <t>c</t>
  </si>
  <si>
    <t>j</t>
  </si>
  <si>
    <t>o</t>
  </si>
  <si>
    <t>a</t>
  </si>
  <si>
    <t>f</t>
  </si>
  <si>
    <t>x</t>
  </si>
  <si>
    <t>n</t>
  </si>
  <si>
    <t>g</t>
  </si>
  <si>
    <t>r</t>
  </si>
  <si>
    <t>w</t>
  </si>
  <si>
    <t>v</t>
  </si>
  <si>
    <t>d</t>
  </si>
  <si>
    <t>s</t>
  </si>
  <si>
    <t>q</t>
  </si>
  <si>
    <t>t</t>
  </si>
  <si>
    <t>b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</si>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</sst>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9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24"/>
      <name val="Arial"/>
      <family val="2"/>
    </font>
    <font>
      <b/>
      <sz val="11"/>
      <color indexed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 applyProtection="1">
      <alignment horizontal="center"/>
    </xf>
    <xf numFmtId="0" fontId="0" fillId="3" borderId="0" xfId="0" applyFill="1" applyProtection="1">
      <protection hidden="1"/>
    </xf>
    <xf numFmtId="0" fontId="3" fillId="3" borderId="0" xfId="0" applyFont="1" applyFill="1" applyProtection="1"/>
    <xf numFmtId="0" fontId="4" fillId="3" borderId="1" xfId="0" applyFont="1" applyFill="1" applyBorder="1" applyAlignment="1" applyProtection="1">
      <alignment horizontal="center"/>
    </xf>
    <xf numFmtId="0" fontId="2" fillId="3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0" xfId="0" applyFont="1" applyFill="1" applyProtection="1">
      <protection hidden="1"/>
    </xf>
    <xf numFmtId="0" fontId="3" fillId="3" borderId="1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/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" fillId="3" borderId="0" xfId="0" applyFont="1" applyFill="1" applyProtection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vertical="center"/>
    </xf>
    <xf numFmtId="0" fontId="3" fillId="3" borderId="4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Alignment="1" applyProtection="1">
      <alignment horizontal="center"/>
      <protection locked="0" hidden="1"/>
    </xf>
    <xf numFmtId="0" fontId="7" fillId="3" borderId="0" xfId="0" applyFont="1" applyFill="1" applyProtection="1">
      <protection hidden="1"/>
    </xf>
    <xf numFmtId="164" fontId="7" fillId="3" borderId="0" xfId="0" applyNumberFormat="1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0" xfId="0" applyNumberFormat="1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3" borderId="0" xfId="0" applyFill="1"/>
    <xf numFmtId="0" fontId="3" fillId="3" borderId="5" xfId="0" applyFont="1" applyFill="1" applyBorder="1" applyAlignment="1" applyProtection="1">
      <alignment horizontal="center"/>
      <protection locked="0" hidden="1"/>
    </xf>
    <xf numFmtId="49" fontId="3" fillId="3" borderId="7" xfId="0" applyNumberFormat="1" applyFont="1" applyFill="1" applyBorder="1" applyAlignment="1" applyProtection="1">
      <alignment horizontal="center"/>
      <protection hidden="1"/>
    </xf>
    <xf numFmtId="49" fontId="3" fillId="3" borderId="8" xfId="0" applyNumberFormat="1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Protection="1">
      <protection locked="0" hidden="1"/>
    </xf>
    <xf numFmtId="0" fontId="3" fillId="3" borderId="5" xfId="0" applyFont="1" applyFill="1" applyBorder="1" applyAlignment="1" applyProtection="1">
      <alignment horizontal="left"/>
      <protection locked="0" hidden="1"/>
    </xf>
    <xf numFmtId="0" fontId="3" fillId="3" borderId="10" xfId="0" applyFont="1" applyFill="1" applyBorder="1" applyProtection="1"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3" fillId="3" borderId="0" xfId="0" applyFont="1" applyFill="1" applyBorder="1" applyProtection="1">
      <protection hidden="1"/>
    </xf>
    <xf numFmtId="0" fontId="3" fillId="3" borderId="11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Border="1" applyAlignment="1" applyProtection="1">
      <protection locked="0" hidden="1"/>
    </xf>
    <xf numFmtId="0" fontId="3" fillId="3" borderId="2" xfId="0" applyFont="1" applyFill="1" applyBorder="1" applyAlignment="1" applyProtection="1">
      <alignment horizontal="center"/>
      <protection hidden="1"/>
    </xf>
    <xf numFmtId="49" fontId="3" fillId="3" borderId="2" xfId="0" applyNumberFormat="1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locked="0" hidden="1"/>
    </xf>
    <xf numFmtId="0" fontId="3" fillId="3" borderId="7" xfId="0" applyFont="1" applyFill="1" applyBorder="1" applyAlignment="1" applyProtection="1">
      <alignment horizontal="center"/>
      <protection locked="0" hidden="1"/>
    </xf>
    <xf numFmtId="1" fontId="3" fillId="3" borderId="5" xfId="0" applyNumberFormat="1" applyFont="1" applyFill="1" applyBorder="1" applyAlignment="1" applyProtection="1">
      <alignment horizontal="center"/>
      <protection hidden="1"/>
    </xf>
    <xf numFmtId="0" fontId="3" fillId="3" borderId="14" xfId="0" applyFont="1" applyFill="1" applyBorder="1" applyAlignment="1" applyProtection="1">
      <alignment horizontal="center"/>
      <protection locked="0" hidden="1"/>
    </xf>
    <xf numFmtId="49" fontId="3" fillId="3" borderId="15" xfId="0" applyNumberFormat="1" applyFont="1" applyFill="1" applyBorder="1" applyAlignment="1" applyProtection="1">
      <alignment horizontal="center"/>
      <protection locked="0" hidden="1"/>
    </xf>
    <xf numFmtId="0" fontId="3" fillId="3" borderId="16" xfId="0" applyFont="1" applyFill="1" applyBorder="1" applyAlignment="1" applyProtection="1">
      <alignment horizontal="center"/>
      <protection locked="0" hidden="1"/>
    </xf>
    <xf numFmtId="0" fontId="3" fillId="3" borderId="17" xfId="0" applyFont="1" applyFill="1" applyBorder="1" applyAlignment="1" applyProtection="1">
      <alignment horizontal="center"/>
      <protection locked="0" hidden="1"/>
    </xf>
    <xf numFmtId="0" fontId="3" fillId="3" borderId="8" xfId="0" applyFont="1" applyFill="1" applyBorder="1" applyAlignment="1" applyProtection="1">
      <alignment horizontal="center"/>
      <protection locked="0" hidden="1"/>
    </xf>
    <xf numFmtId="0" fontId="3" fillId="3" borderId="10" xfId="0" applyFont="1" applyFill="1" applyBorder="1" applyAlignment="1" applyProtection="1">
      <alignment horizontal="center"/>
      <protection locked="0" hidden="1"/>
    </xf>
    <xf numFmtId="1" fontId="3" fillId="3" borderId="10" xfId="0" applyNumberFormat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locked="0" hidden="1"/>
    </xf>
    <xf numFmtId="0" fontId="3" fillId="3" borderId="19" xfId="0" applyFont="1" applyFill="1" applyBorder="1" applyAlignment="1" applyProtection="1">
      <alignment horizontal="center"/>
      <protection hidden="1"/>
    </xf>
    <xf numFmtId="0" fontId="3" fillId="3" borderId="15" xfId="0" applyFont="1" applyFill="1" applyBorder="1" applyAlignment="1" applyProtection="1">
      <alignment horizontal="center"/>
      <protection locked="0" hidden="1"/>
    </xf>
    <xf numFmtId="0" fontId="3" fillId="3" borderId="20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Border="1" applyAlignment="1" applyProtection="1">
      <protection hidden="1"/>
    </xf>
    <xf numFmtId="2" fontId="7" fillId="3" borderId="0" xfId="0" applyNumberFormat="1" applyFont="1" applyFill="1" applyAlignment="1" applyProtection="1">
      <alignment horizontal="right"/>
      <protection hidden="1"/>
    </xf>
    <xf numFmtId="2" fontId="7" fillId="3" borderId="0" xfId="0" applyNumberFormat="1" applyFont="1" applyFill="1" applyAlignment="1" applyProtection="1">
      <alignment horizontal="center"/>
      <protection hidden="1"/>
    </xf>
    <xf numFmtId="0" fontId="7" fillId="3" borderId="0" xfId="0" applyFont="1" applyFill="1" applyAlignment="1">
      <alignment horizontal="center"/>
    </xf>
    <xf numFmtId="0" fontId="0" fillId="4" borderId="21" xfId="0" applyFill="1" applyBorder="1"/>
    <xf numFmtId="0" fontId="6" fillId="3" borderId="0" xfId="0" applyFont="1" applyFill="1"/>
    <xf numFmtId="0" fontId="9" fillId="3" borderId="0" xfId="0" applyFont="1" applyFill="1" applyAlignment="1">
      <alignment horizontal="center"/>
    </xf>
    <xf numFmtId="0" fontId="6" fillId="0" borderId="0" xfId="0" applyFont="1"/>
    <xf numFmtId="0" fontId="11" fillId="3" borderId="0" xfId="0" applyFont="1" applyFill="1" applyAlignment="1">
      <alignment horizontal="left" vertical="center"/>
    </xf>
    <xf numFmtId="0" fontId="0" fillId="3" borderId="0" xfId="0" applyFill="1" applyAlignment="1"/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/>
      <protection hidden="1"/>
    </xf>
    <xf numFmtId="0" fontId="3" fillId="3" borderId="23" xfId="0" applyFont="1" applyFill="1" applyBorder="1" applyAlignment="1" applyProtection="1">
      <alignment horizontal="center"/>
      <protection hidden="1"/>
    </xf>
    <xf numFmtId="0" fontId="3" fillId="3" borderId="24" xfId="0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/>
      <protection hidden="1"/>
    </xf>
    <xf numFmtId="0" fontId="2" fillId="4" borderId="26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5" borderId="27" xfId="0" applyFill="1" applyBorder="1" applyAlignment="1" applyProtection="1">
      <alignment horizontal="center"/>
      <protection hidden="1"/>
    </xf>
    <xf numFmtId="0" fontId="0" fillId="5" borderId="21" xfId="0" applyFill="1" applyBorder="1" applyAlignment="1" applyProtection="1">
      <alignment horizontal="center"/>
      <protection hidden="1"/>
    </xf>
    <xf numFmtId="0" fontId="0" fillId="5" borderId="21" xfId="0" applyFill="1" applyBorder="1" applyProtection="1">
      <protection hidden="1"/>
    </xf>
    <xf numFmtId="0" fontId="0" fillId="5" borderId="28" xfId="0" applyFill="1" applyBorder="1" applyProtection="1">
      <protection hidden="1"/>
    </xf>
    <xf numFmtId="0" fontId="3" fillId="3" borderId="0" xfId="0" applyFont="1" applyFill="1" applyBorder="1" applyAlignment="1" applyProtection="1">
      <alignment horizontal="center" wrapText="1"/>
      <protection hidden="1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center" wrapText="1"/>
      <protection hidden="1"/>
    </xf>
    <xf numFmtId="0" fontId="3" fillId="3" borderId="7" xfId="0" applyNumberFormat="1" applyFont="1" applyFill="1" applyBorder="1" applyAlignment="1" applyProtection="1">
      <alignment horizontal="center"/>
      <protection hidden="1"/>
    </xf>
    <xf numFmtId="0" fontId="3" fillId="3" borderId="9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1" fontId="3" fillId="3" borderId="0" xfId="0" applyNumberFormat="1" applyFont="1" applyFill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0" fontId="10" fillId="6" borderId="29" xfId="0" applyFont="1" applyFill="1" applyBorder="1" applyAlignment="1" applyProtection="1">
      <alignment horizontal="center" vertical="center"/>
      <protection hidden="1"/>
    </xf>
    <xf numFmtId="0" fontId="10" fillId="6" borderId="30" xfId="0" applyFont="1" applyFill="1" applyBorder="1" applyAlignment="1" applyProtection="1">
      <alignment horizontal="center" vertical="center"/>
      <protection hidden="1"/>
    </xf>
    <xf numFmtId="0" fontId="10" fillId="6" borderId="31" xfId="0" applyFont="1" applyFill="1" applyBorder="1" applyAlignment="1" applyProtection="1">
      <alignment horizontal="center" vertical="center"/>
      <protection hidden="1"/>
    </xf>
    <xf numFmtId="0" fontId="10" fillId="6" borderId="32" xfId="0" applyFont="1" applyFill="1" applyBorder="1" applyAlignment="1" applyProtection="1">
      <alignment horizontal="center" vertical="center"/>
      <protection hidden="1"/>
    </xf>
    <xf numFmtId="0" fontId="10" fillId="6" borderId="33" xfId="0" applyFont="1" applyFill="1" applyBorder="1" applyAlignment="1" applyProtection="1">
      <alignment horizontal="center" vertical="center"/>
      <protection hidden="1"/>
    </xf>
    <xf numFmtId="0" fontId="10" fillId="6" borderId="34" xfId="0" applyFont="1" applyFill="1" applyBorder="1" applyAlignment="1" applyProtection="1">
      <alignment horizontal="center" vertical="center"/>
      <protection hidden="1"/>
    </xf>
    <xf numFmtId="0" fontId="9" fillId="4" borderId="27" xfId="0" applyFont="1" applyFill="1" applyBorder="1" applyAlignment="1" applyProtection="1">
      <alignment horizontal="left" vertical="center"/>
      <protection locked="0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4" borderId="28" xfId="0" applyFont="1" applyFill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0" fontId="3" fillId="3" borderId="0" xfId="0" applyFont="1" applyFill="1" applyAlignment="1" applyProtection="1">
      <protection hidden="1"/>
    </xf>
    <xf numFmtId="0" fontId="3" fillId="3" borderId="36" xfId="0" applyFont="1" applyFill="1" applyBorder="1" applyAlignment="1" applyProtection="1">
      <protection hidden="1"/>
    </xf>
    <xf numFmtId="164" fontId="3" fillId="3" borderId="37" xfId="0" applyNumberFormat="1" applyFont="1" applyFill="1" applyBorder="1" applyAlignment="1" applyProtection="1">
      <alignment horizontal="center"/>
      <protection hidden="1"/>
    </xf>
    <xf numFmtId="164" fontId="3" fillId="3" borderId="11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3" fillId="0" borderId="38" xfId="0" applyFont="1" applyBorder="1" applyProtection="1">
      <protection hidden="1"/>
    </xf>
    <xf numFmtId="0" fontId="3" fillId="3" borderId="37" xfId="0" applyFont="1" applyFill="1" applyBorder="1" applyAlignment="1" applyProtection="1">
      <alignment horizontal="center"/>
      <protection locked="0" hidden="1"/>
    </xf>
    <xf numFmtId="0" fontId="3" fillId="3" borderId="11" xfId="0" applyFont="1" applyFill="1" applyBorder="1" applyAlignment="1" applyProtection="1">
      <alignment horizontal="center"/>
      <protection locked="0" hidden="1"/>
    </xf>
    <xf numFmtId="0" fontId="3" fillId="3" borderId="11" xfId="0" applyFont="1" applyFill="1" applyBorder="1" applyAlignment="1" applyProtection="1">
      <protection locked="0" hidden="1"/>
    </xf>
    <xf numFmtId="0" fontId="3" fillId="3" borderId="38" xfId="0" applyFont="1" applyFill="1" applyBorder="1" applyAlignment="1" applyProtection="1">
      <protection locked="0" hidden="1"/>
    </xf>
    <xf numFmtId="0" fontId="3" fillId="3" borderId="14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35" xfId="0" applyFont="1" applyFill="1" applyBorder="1" applyAlignment="1" applyProtection="1">
      <alignment horizontal="center" vertical="center" wrapText="1"/>
      <protection hidden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38" xfId="0" applyFont="1" applyFill="1" applyBorder="1" applyAlignment="1" applyProtection="1">
      <alignment horizont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/>
    </xf>
    <xf numFmtId="0" fontId="10" fillId="6" borderId="33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7" fillId="3" borderId="2" xfId="0" applyFont="1" applyFill="1" applyBorder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protection hidden="1"/>
    </xf>
    <xf numFmtId="0" fontId="4" fillId="4" borderId="37" xfId="0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</xf>
    <xf numFmtId="0" fontId="4" fillId="4" borderId="38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99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22</xdr:row>
          <xdr:rowOff>47625</xdr:rowOff>
        </xdr:from>
        <xdr:to>
          <xdr:col>7</xdr:col>
          <xdr:colOff>352425</xdr:colOff>
          <xdr:row>25</xdr:row>
          <xdr:rowOff>123825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Input Team Information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8</xdr:row>
          <xdr:rowOff>114300</xdr:rowOff>
        </xdr:from>
        <xdr:to>
          <xdr:col>7</xdr:col>
          <xdr:colOff>504825</xdr:colOff>
          <xdr:row>11</xdr:row>
          <xdr:rowOff>9525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Officials Sheet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114300</xdr:rowOff>
        </xdr:from>
        <xdr:to>
          <xdr:col>2</xdr:col>
          <xdr:colOff>476250</xdr:colOff>
          <xdr:row>5</xdr:row>
          <xdr:rowOff>190500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1-10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5</xdr:row>
          <xdr:rowOff>57150</xdr:rowOff>
        </xdr:from>
        <xdr:to>
          <xdr:col>7</xdr:col>
          <xdr:colOff>495300</xdr:colOff>
          <xdr:row>7</xdr:row>
          <xdr:rowOff>152400</xdr:rowOff>
        </xdr:to>
        <xdr:sp macro="" textlink="">
          <xdr:nvSpPr>
            <xdr:cNvPr id="19468" name="Button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Rank Individulals by Total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3</xdr:row>
          <xdr:rowOff>114300</xdr:rowOff>
        </xdr:from>
        <xdr:to>
          <xdr:col>10</xdr:col>
          <xdr:colOff>533400</xdr:colOff>
          <xdr:row>6</xdr:row>
          <xdr:rowOff>0</xdr:rowOff>
        </xdr:to>
        <xdr:sp macro="" textlink="">
          <xdr:nvSpPr>
            <xdr:cNvPr id="19476" name="Button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Individulals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1-40 by Ranked Total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</xdr:row>
          <xdr:rowOff>104775</xdr:rowOff>
        </xdr:from>
        <xdr:to>
          <xdr:col>10</xdr:col>
          <xdr:colOff>523875</xdr:colOff>
          <xdr:row>9</xdr:row>
          <xdr:rowOff>38100</xdr:rowOff>
        </xdr:to>
        <xdr:sp macro="" textlink="">
          <xdr:nvSpPr>
            <xdr:cNvPr id="19478" name="Button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Individulal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41-80 by Ranked Total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9</xdr:row>
          <xdr:rowOff>123825</xdr:rowOff>
        </xdr:from>
        <xdr:to>
          <xdr:col>10</xdr:col>
          <xdr:colOff>523875</xdr:colOff>
          <xdr:row>11</xdr:row>
          <xdr:rowOff>180975</xdr:rowOff>
        </xdr:to>
        <xdr:sp macro="" textlink="">
          <xdr:nvSpPr>
            <xdr:cNvPr id="19479" name="Button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Individulals</a:t>
              </a:r>
            </a:p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81-100 by Ranked Total Score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95250</xdr:rowOff>
        </xdr:from>
        <xdr:to>
          <xdr:col>2</xdr:col>
          <xdr:colOff>485775</xdr:colOff>
          <xdr:row>9</xdr:row>
          <xdr:rowOff>19050</xdr:rowOff>
        </xdr:to>
        <xdr:sp macro="" textlink="">
          <xdr:nvSpPr>
            <xdr:cNvPr id="19480" name="Button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11-20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9</xdr:row>
          <xdr:rowOff>123825</xdr:rowOff>
        </xdr:from>
        <xdr:to>
          <xdr:col>2</xdr:col>
          <xdr:colOff>495300</xdr:colOff>
          <xdr:row>11</xdr:row>
          <xdr:rowOff>171450</xdr:rowOff>
        </xdr:to>
        <xdr:sp macro="" textlink="">
          <xdr:nvSpPr>
            <xdr:cNvPr id="19481" name="Button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21-30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12</xdr:row>
          <xdr:rowOff>76200</xdr:rowOff>
        </xdr:from>
        <xdr:to>
          <xdr:col>2</xdr:col>
          <xdr:colOff>495300</xdr:colOff>
          <xdr:row>14</xdr:row>
          <xdr:rowOff>161925</xdr:rowOff>
        </xdr:to>
        <xdr:sp macro="" textlink="">
          <xdr:nvSpPr>
            <xdr:cNvPr id="19482" name="Button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31-40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15</xdr:row>
          <xdr:rowOff>66675</xdr:rowOff>
        </xdr:from>
        <xdr:to>
          <xdr:col>2</xdr:col>
          <xdr:colOff>504825</xdr:colOff>
          <xdr:row>17</xdr:row>
          <xdr:rowOff>152400</xdr:rowOff>
        </xdr:to>
        <xdr:sp macro="" textlink="">
          <xdr:nvSpPr>
            <xdr:cNvPr id="19483" name="Button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41-50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3</xdr:row>
          <xdr:rowOff>114300</xdr:rowOff>
        </xdr:from>
        <xdr:to>
          <xdr:col>4</xdr:col>
          <xdr:colOff>514350</xdr:colOff>
          <xdr:row>5</xdr:row>
          <xdr:rowOff>190500</xdr:rowOff>
        </xdr:to>
        <xdr:sp macro="" textlink="">
          <xdr:nvSpPr>
            <xdr:cNvPr id="19484" name="Button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51-60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95250</xdr:rowOff>
        </xdr:from>
        <xdr:to>
          <xdr:col>4</xdr:col>
          <xdr:colOff>523875</xdr:colOff>
          <xdr:row>9</xdr:row>
          <xdr:rowOff>19050</xdr:rowOff>
        </xdr:to>
        <xdr:sp macro="" textlink="">
          <xdr:nvSpPr>
            <xdr:cNvPr id="19485" name="Button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61-70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9</xdr:row>
          <xdr:rowOff>133350</xdr:rowOff>
        </xdr:from>
        <xdr:to>
          <xdr:col>4</xdr:col>
          <xdr:colOff>514350</xdr:colOff>
          <xdr:row>11</xdr:row>
          <xdr:rowOff>180975</xdr:rowOff>
        </xdr:to>
        <xdr:sp macro="" textlink="">
          <xdr:nvSpPr>
            <xdr:cNvPr id="19486" name="Button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71-80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12</xdr:row>
          <xdr:rowOff>76200</xdr:rowOff>
        </xdr:from>
        <xdr:to>
          <xdr:col>4</xdr:col>
          <xdr:colOff>514350</xdr:colOff>
          <xdr:row>14</xdr:row>
          <xdr:rowOff>161925</xdr:rowOff>
        </xdr:to>
        <xdr:sp macro="" textlink="">
          <xdr:nvSpPr>
            <xdr:cNvPr id="19487" name="Button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81-90 Results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15</xdr:row>
          <xdr:rowOff>66675</xdr:rowOff>
        </xdr:from>
        <xdr:to>
          <xdr:col>4</xdr:col>
          <xdr:colOff>514350</xdr:colOff>
          <xdr:row>17</xdr:row>
          <xdr:rowOff>152400</xdr:rowOff>
        </xdr:to>
        <xdr:sp macro="" textlink="">
          <xdr:nvSpPr>
            <xdr:cNvPr id="19488" name="Button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Teams 91-100 Results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M21"/>
  <sheetViews>
    <sheetView showZeros="0" workbookViewId="0">
      <selection activeCell="C11" sqref="C11"/>
    </sheetView>
  </sheetViews>
  <sheetFormatPr defaultColWidth="0" defaultRowHeight="12.75" x14ac:dyDescent="0.2"/>
  <cols>
    <col min="1" max="1" width="1.5703125" style="5" customWidth="1"/>
    <col min="2" max="2" width="8.7109375" style="98" customWidth="1"/>
    <col min="3" max="3" width="12.7109375" style="98" customWidth="1"/>
    <col min="4" max="4" width="8.5703125" style="98" customWidth="1"/>
    <col min="5" max="5" width="8.7109375" style="98" customWidth="1"/>
    <col min="6" max="6" width="8.5703125" style="98" customWidth="1"/>
    <col min="7" max="7" width="9.140625" style="5" customWidth="1"/>
    <col min="8" max="8" width="8.7109375" style="5" customWidth="1"/>
    <col min="9" max="9" width="12.7109375" style="5" customWidth="1"/>
    <col min="10" max="12" width="8.7109375" style="5" customWidth="1"/>
    <col min="13" max="13" width="9.140625" style="5" customWidth="1"/>
  </cols>
  <sheetData>
    <row r="1" spans="1:12" ht="15" customHeight="1" thickBot="1" x14ac:dyDescent="0.25">
      <c r="C1" s="129" t="s">
        <v>105</v>
      </c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2" customHeight="1" thickTop="1" x14ac:dyDescent="0.2">
      <c r="A2" s="8"/>
      <c r="B2" s="99"/>
      <c r="C2" s="120" t="s">
        <v>98</v>
      </c>
      <c r="D2" s="121"/>
      <c r="E2" s="121"/>
      <c r="F2" s="121"/>
      <c r="G2" s="121"/>
      <c r="H2" s="121"/>
      <c r="I2" s="121"/>
      <c r="J2" s="121"/>
      <c r="K2" s="121"/>
      <c r="L2" s="122"/>
    </row>
    <row r="3" spans="1:12" ht="12" customHeight="1" thickBot="1" x14ac:dyDescent="0.25">
      <c r="A3" s="8"/>
      <c r="B3" s="99"/>
      <c r="C3" s="123"/>
      <c r="D3" s="124"/>
      <c r="E3" s="124"/>
      <c r="F3" s="124"/>
      <c r="G3" s="124"/>
      <c r="H3" s="124"/>
      <c r="I3" s="124"/>
      <c r="J3" s="124"/>
      <c r="K3" s="124"/>
      <c r="L3" s="125"/>
    </row>
    <row r="4" spans="1:12" ht="6" customHeight="1" thickTop="1" thickBot="1" x14ac:dyDescent="0.3">
      <c r="A4" s="8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01"/>
    </row>
    <row r="5" spans="1:12" ht="15" customHeight="1" thickBot="1" x14ac:dyDescent="0.25">
      <c r="A5" s="8"/>
      <c r="B5" s="100"/>
      <c r="C5" s="100" t="s">
        <v>104</v>
      </c>
      <c r="D5" s="126" t="s">
        <v>521</v>
      </c>
      <c r="E5" s="127"/>
      <c r="F5" s="127"/>
      <c r="G5" s="127"/>
      <c r="H5" s="127"/>
      <c r="I5" s="127"/>
      <c r="J5" s="127"/>
      <c r="K5" s="127"/>
      <c r="L5" s="128"/>
    </row>
    <row r="6" spans="1:12" ht="6" customHeight="1" x14ac:dyDescent="0.25">
      <c r="A6" s="8"/>
      <c r="B6" s="102"/>
      <c r="C6" s="102"/>
      <c r="D6" s="102"/>
      <c r="E6" s="102"/>
      <c r="F6" s="102"/>
      <c r="G6" s="103"/>
      <c r="H6" s="103"/>
      <c r="I6" s="103"/>
      <c r="J6" s="103"/>
      <c r="K6" s="103"/>
      <c r="L6" s="103"/>
    </row>
    <row r="7" spans="1:12" ht="12" customHeight="1" x14ac:dyDescent="0.2">
      <c r="A7" s="8"/>
      <c r="B7" s="95"/>
      <c r="C7" s="95" t="s">
        <v>99</v>
      </c>
      <c r="D7" s="104"/>
      <c r="E7" s="104"/>
      <c r="F7" s="104"/>
      <c r="G7" s="8"/>
      <c r="H7" s="95"/>
      <c r="I7" s="95" t="s">
        <v>99</v>
      </c>
      <c r="J7" s="104"/>
      <c r="K7" s="104"/>
      <c r="L7" s="104"/>
    </row>
    <row r="8" spans="1:12" ht="12" customHeight="1" x14ac:dyDescent="0.2">
      <c r="A8" s="95"/>
      <c r="B8" s="95" t="s">
        <v>97</v>
      </c>
      <c r="C8" s="95" t="s">
        <v>100</v>
      </c>
      <c r="D8" s="104" t="s">
        <v>103</v>
      </c>
      <c r="E8" s="104" t="s">
        <v>101</v>
      </c>
      <c r="F8" s="104" t="s">
        <v>102</v>
      </c>
      <c r="G8" s="105"/>
      <c r="H8" s="95" t="s">
        <v>97</v>
      </c>
      <c r="I8" s="95" t="s">
        <v>100</v>
      </c>
      <c r="J8" s="104" t="s">
        <v>103</v>
      </c>
      <c r="K8" s="104" t="s">
        <v>101</v>
      </c>
      <c r="L8" s="104" t="s">
        <v>102</v>
      </c>
    </row>
    <row r="9" spans="1:12" ht="6" customHeight="1" thickBot="1" x14ac:dyDescent="0.25">
      <c r="A9" s="8"/>
      <c r="B9" s="131">
        <v>1</v>
      </c>
      <c r="C9" s="104"/>
      <c r="D9" s="104"/>
      <c r="E9" s="104"/>
      <c r="F9" s="104"/>
      <c r="G9" s="8"/>
      <c r="H9" s="131">
        <v>5</v>
      </c>
      <c r="I9" s="104"/>
      <c r="J9" s="104"/>
      <c r="K9" s="104"/>
      <c r="L9" s="104"/>
    </row>
    <row r="10" spans="1:12" ht="12" customHeight="1" thickBot="1" x14ac:dyDescent="0.25">
      <c r="A10" s="8"/>
      <c r="B10" s="131"/>
      <c r="C10" s="97">
        <v>2341</v>
      </c>
      <c r="D10" s="97">
        <v>2</v>
      </c>
      <c r="E10" s="97">
        <v>5</v>
      </c>
      <c r="F10" s="97">
        <v>3</v>
      </c>
      <c r="G10" s="8"/>
      <c r="H10" s="131"/>
      <c r="I10" s="97">
        <v>3421</v>
      </c>
      <c r="J10" s="97">
        <v>3</v>
      </c>
      <c r="K10" s="97">
        <v>5</v>
      </c>
      <c r="L10" s="97">
        <v>3</v>
      </c>
    </row>
    <row r="11" spans="1:12" ht="6" customHeight="1" x14ac:dyDescent="0.2">
      <c r="A11" s="8"/>
      <c r="B11" s="131"/>
      <c r="C11" s="104"/>
      <c r="D11" s="104"/>
      <c r="E11" s="104"/>
      <c r="F11" s="104"/>
      <c r="G11" s="8"/>
      <c r="H11" s="131"/>
      <c r="I11" s="104"/>
      <c r="J11" s="104"/>
      <c r="K11" s="104"/>
      <c r="L11" s="104"/>
    </row>
    <row r="12" spans="1:12" ht="6" customHeight="1" thickBot="1" x14ac:dyDescent="0.25">
      <c r="A12" s="8"/>
      <c r="B12" s="131">
        <v>2</v>
      </c>
      <c r="C12" s="104"/>
      <c r="D12" s="104"/>
      <c r="E12" s="104"/>
      <c r="F12" s="104"/>
      <c r="G12" s="8"/>
      <c r="H12" s="131">
        <v>6</v>
      </c>
      <c r="I12" s="104"/>
      <c r="J12" s="104"/>
      <c r="K12" s="104"/>
      <c r="L12" s="104"/>
    </row>
    <row r="13" spans="1:12" ht="12" customHeight="1" thickBot="1" x14ac:dyDescent="0.25">
      <c r="A13" s="8"/>
      <c r="B13" s="131"/>
      <c r="C13" s="97">
        <v>1234</v>
      </c>
      <c r="D13" s="97">
        <v>2</v>
      </c>
      <c r="E13" s="97">
        <v>2</v>
      </c>
      <c r="F13" s="97">
        <v>4</v>
      </c>
      <c r="G13" s="8"/>
      <c r="H13" s="131"/>
      <c r="I13" s="97">
        <v>3142</v>
      </c>
      <c r="J13" s="97">
        <v>4</v>
      </c>
      <c r="K13" s="97">
        <v>2</v>
      </c>
      <c r="L13" s="97">
        <v>5</v>
      </c>
    </row>
    <row r="14" spans="1:12" ht="6" customHeight="1" x14ac:dyDescent="0.2">
      <c r="A14" s="8"/>
      <c r="B14" s="131"/>
      <c r="C14" s="104"/>
      <c r="D14" s="104"/>
      <c r="E14" s="104"/>
      <c r="F14" s="104"/>
      <c r="G14" s="8"/>
      <c r="H14" s="131"/>
      <c r="I14" s="104"/>
      <c r="J14" s="104"/>
      <c r="K14" s="104"/>
      <c r="L14" s="104"/>
    </row>
    <row r="15" spans="1:12" ht="6" customHeight="1" thickBot="1" x14ac:dyDescent="0.25">
      <c r="A15" s="8"/>
      <c r="B15" s="131">
        <v>3</v>
      </c>
      <c r="C15" s="104"/>
      <c r="D15" s="104"/>
      <c r="E15" s="104"/>
      <c r="F15" s="104"/>
      <c r="G15" s="8"/>
      <c r="H15" s="131">
        <v>7</v>
      </c>
      <c r="I15" s="104"/>
      <c r="J15" s="104"/>
      <c r="K15" s="104"/>
      <c r="L15" s="104"/>
    </row>
    <row r="16" spans="1:12" ht="12" customHeight="1" thickBot="1" x14ac:dyDescent="0.25">
      <c r="A16" s="8"/>
      <c r="B16" s="131"/>
      <c r="C16" s="97">
        <v>3124</v>
      </c>
      <c r="D16" s="97">
        <v>2</v>
      </c>
      <c r="E16" s="97">
        <v>4</v>
      </c>
      <c r="F16" s="97">
        <v>2</v>
      </c>
      <c r="G16" s="8"/>
      <c r="H16" s="131"/>
      <c r="I16" s="97"/>
      <c r="J16" s="97"/>
      <c r="K16" s="97"/>
      <c r="L16" s="97"/>
    </row>
    <row r="17" spans="1:13" ht="6" customHeight="1" x14ac:dyDescent="0.2">
      <c r="A17" s="8"/>
      <c r="B17" s="131"/>
      <c r="C17" s="104"/>
      <c r="D17" s="104"/>
      <c r="E17" s="104"/>
      <c r="F17" s="104"/>
      <c r="G17" s="8"/>
      <c r="H17" s="131"/>
      <c r="I17" s="104"/>
      <c r="J17" s="104"/>
      <c r="K17" s="104"/>
      <c r="L17" s="104"/>
    </row>
    <row r="18" spans="1:13" ht="6" customHeight="1" thickBot="1" x14ac:dyDescent="0.25">
      <c r="A18" s="8"/>
      <c r="B18" s="131">
        <v>4</v>
      </c>
      <c r="C18" s="104"/>
      <c r="D18" s="104"/>
      <c r="E18" s="104"/>
      <c r="F18" s="104"/>
      <c r="G18" s="8"/>
      <c r="H18" s="131">
        <v>8</v>
      </c>
      <c r="I18" s="104"/>
      <c r="J18" s="104"/>
      <c r="K18" s="104"/>
      <c r="L18" s="104"/>
    </row>
    <row r="19" spans="1:13" ht="12" customHeight="1" thickBot="1" x14ac:dyDescent="0.25">
      <c r="A19" s="8"/>
      <c r="B19" s="131"/>
      <c r="C19" s="97">
        <v>3241</v>
      </c>
      <c r="D19" s="97">
        <v>3</v>
      </c>
      <c r="E19" s="97">
        <v>4</v>
      </c>
      <c r="F19" s="97">
        <v>3</v>
      </c>
      <c r="G19" s="8"/>
      <c r="H19" s="131"/>
      <c r="I19" s="97"/>
      <c r="J19" s="97">
        <v>0</v>
      </c>
      <c r="K19" s="97">
        <v>0</v>
      </c>
      <c r="L19" s="97">
        <v>0</v>
      </c>
    </row>
    <row r="20" spans="1:13" ht="6" customHeight="1" thickBot="1" x14ac:dyDescent="0.25">
      <c r="A20" s="8"/>
      <c r="B20" s="131"/>
      <c r="C20" s="104"/>
      <c r="D20" s="104"/>
      <c r="E20" s="104"/>
      <c r="F20" s="104"/>
      <c r="G20" s="8"/>
      <c r="H20" s="131"/>
      <c r="I20" s="104"/>
      <c r="J20" s="104"/>
      <c r="K20" s="104"/>
      <c r="L20" s="104"/>
    </row>
    <row r="21" spans="1:13" s="84" customFormat="1" ht="6" customHeight="1" thickBot="1" x14ac:dyDescent="0.25">
      <c r="A21" s="106"/>
      <c r="B21" s="107"/>
      <c r="C21" s="108"/>
      <c r="D21" s="108"/>
      <c r="E21" s="108"/>
      <c r="F21" s="108"/>
      <c r="G21" s="109"/>
      <c r="H21" s="109"/>
      <c r="I21" s="109"/>
      <c r="J21" s="109"/>
      <c r="K21" s="109"/>
      <c r="L21" s="110"/>
      <c r="M21" s="106"/>
    </row>
  </sheetData>
  <sheetProtection password="CC80" sheet="1" objects="1" scenarios="1"/>
  <mergeCells count="11">
    <mergeCell ref="C2:L3"/>
    <mergeCell ref="D5:L5"/>
    <mergeCell ref="C1:L1"/>
    <mergeCell ref="B15:B17"/>
    <mergeCell ref="B18:B20"/>
    <mergeCell ref="H9:H11"/>
    <mergeCell ref="H12:H14"/>
    <mergeCell ref="H15:H17"/>
    <mergeCell ref="H18:H20"/>
    <mergeCell ref="B9:B11"/>
    <mergeCell ref="B12:B14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input1">
                <anchor moveWithCells="1">
                  <from>
                    <xdr:col>5</xdr:col>
                    <xdr:colOff>114300</xdr:colOff>
                    <xdr:row>22</xdr:row>
                    <xdr:rowOff>47625</xdr:rowOff>
                  </from>
                  <to>
                    <xdr:col>7</xdr:col>
                    <xdr:colOff>352425</xdr:colOff>
                    <xdr:row>25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11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Start!J19</f>
        <v>0</v>
      </c>
      <c r="O1" s="9">
        <f>Start!K19</f>
        <v>0</v>
      </c>
      <c r="P1" s="9">
        <f>Start!L19</f>
        <v>0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50</v>
      </c>
      <c r="E4" s="33">
        <f>50-$O$1</f>
        <v>50</v>
      </c>
      <c r="F4" s="34">
        <f>50-$O$1-2*$P$1</f>
        <v>50</v>
      </c>
      <c r="G4" s="33">
        <f>50-2*$O$1-$P$1</f>
        <v>50</v>
      </c>
      <c r="H4" s="34">
        <f>50-2*$O$1-2*$P$1</f>
        <v>50</v>
      </c>
      <c r="I4" s="33">
        <f>50-$N$1</f>
        <v>50</v>
      </c>
      <c r="J4" s="34">
        <f>50-$N$1-$P$1</f>
        <v>50</v>
      </c>
      <c r="K4" s="33">
        <f>50-$N$1-2*$O$1</f>
        <v>50</v>
      </c>
      <c r="L4" s="34">
        <f>50-$N$1-2*$O$1-3*$P$1</f>
        <v>50</v>
      </c>
      <c r="M4" s="33">
        <f>50-$N$1-3*$O$1-$P$1</f>
        <v>50</v>
      </c>
      <c r="N4" s="34">
        <f>50-$N$1-3*$O$1-3*$P$1</f>
        <v>50</v>
      </c>
      <c r="O4" s="33">
        <f>50-2*$N$1-$O$1</f>
        <v>50</v>
      </c>
      <c r="P4" s="34">
        <f>50-2*$N$1-$O$1-2*$P$1</f>
        <v>50</v>
      </c>
      <c r="Q4" s="33">
        <f>50-2*$N$1-2*$O$1</f>
        <v>50</v>
      </c>
      <c r="R4" s="34">
        <f>50-2*$N$1-2*$O$1-3*$P$1</f>
        <v>50</v>
      </c>
      <c r="S4" s="33">
        <f>50-2*$N$1-4*$O$1-2*$P$1</f>
        <v>50</v>
      </c>
      <c r="T4" s="34">
        <f>50-2*$N$1-4*$O$1-3*$P$1</f>
        <v>50</v>
      </c>
      <c r="U4" s="33">
        <f>50-3*$N$1-2*$O$1-$P$1</f>
        <v>50</v>
      </c>
      <c r="V4" s="34">
        <f>50-3*$N$1-2*$O$1-2*$P$1</f>
        <v>50</v>
      </c>
      <c r="W4" s="33">
        <f>50-3*$N$1-3*$O$1-$P$1</f>
        <v>50</v>
      </c>
      <c r="X4" s="34">
        <f>50-3*$N$1-3*$O$1-3*$P$1</f>
        <v>50</v>
      </c>
      <c r="Y4" s="33">
        <f>50-3*$N$1-4*$O$1-2*$P$1</f>
        <v>50</v>
      </c>
      <c r="Z4" s="34">
        <f>50-3*$N$1-4*$O$1-3*$P$1</f>
        <v>50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50</v>
      </c>
      <c r="D5" s="37">
        <v>50</v>
      </c>
      <c r="E5" s="33">
        <f>50-2*$O$1-$P$1</f>
        <v>50</v>
      </c>
      <c r="F5" s="34">
        <f>50-2*$O$1-2*$P$1</f>
        <v>50</v>
      </c>
      <c r="G5" s="33">
        <f>50-$O$1</f>
        <v>50</v>
      </c>
      <c r="H5" s="34">
        <f>50-$O$1-2*$P$1</f>
        <v>50</v>
      </c>
      <c r="I5" s="33">
        <f>50-$N$1-$P$1</f>
        <v>50</v>
      </c>
      <c r="J5" s="34">
        <f>50-$N$1</f>
        <v>50</v>
      </c>
      <c r="K5" s="33">
        <f>50-$N$1-3*$O$1-$P$1</f>
        <v>50</v>
      </c>
      <c r="L5" s="34">
        <f>50-$N$1-3*$O$1-3*$P$1</f>
        <v>50</v>
      </c>
      <c r="M5" s="33">
        <f>50-$N$1-2*$O$1</f>
        <v>50</v>
      </c>
      <c r="N5" s="34">
        <f>50-$N$1-2*$O$1-3*$P$1</f>
        <v>50</v>
      </c>
      <c r="O5" s="33">
        <f>50-3*$N$1-2*$O$1-$P$1</f>
        <v>50</v>
      </c>
      <c r="P5" s="34">
        <f>50-3*$N$1-2*$O$1-2*$P$1</f>
        <v>50</v>
      </c>
      <c r="Q5" s="33">
        <f>50-3*$N$1-3*$O$1-$P$1</f>
        <v>50</v>
      </c>
      <c r="R5" s="34">
        <f>50-3*$N$1-3*$O$1-3*$P$1</f>
        <v>50</v>
      </c>
      <c r="S5" s="33">
        <f>50-3*$N$1-4*$O$1-2*$P$1</f>
        <v>50</v>
      </c>
      <c r="T5" s="34">
        <f>50-3*$N$1-4*$O$1-3*$P$1</f>
        <v>50</v>
      </c>
      <c r="U5" s="33">
        <f>50-2*$N$1-$O$1</f>
        <v>50</v>
      </c>
      <c r="V5" s="34">
        <f>50-2*$N$1-$O$1-2*$P$1</f>
        <v>50</v>
      </c>
      <c r="W5" s="33">
        <f>50-2*$N$1-2*$O$1</f>
        <v>50</v>
      </c>
      <c r="X5" s="34">
        <f>50-2*$N$1-2*$O$1-3*$P$1</f>
        <v>50</v>
      </c>
      <c r="Y5" s="33">
        <f>50-2*$N$1-4*$O$1-2*$P$1</f>
        <v>50</v>
      </c>
      <c r="Z5" s="34">
        <f>50-2*$N$1-4*$O$1-3*$P$1</f>
        <v>50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50</v>
      </c>
      <c r="D6" s="34">
        <f>50-$O$1-2*$P$1</f>
        <v>50</v>
      </c>
      <c r="E6" s="37">
        <v>50</v>
      </c>
      <c r="F6" s="34">
        <f>50-$P$1</f>
        <v>50</v>
      </c>
      <c r="G6" s="33">
        <f>50-2*$O$1-2*$P$1</f>
        <v>50</v>
      </c>
      <c r="H6" s="34">
        <f>50-2*$O$1-$P$1</f>
        <v>50</v>
      </c>
      <c r="I6" s="33">
        <f>50-2*$N$1-$O$1</f>
        <v>50</v>
      </c>
      <c r="J6" s="34">
        <f>50-2*$N$1-$O$1-2*$P$1</f>
        <v>50</v>
      </c>
      <c r="K6" s="33">
        <f>50-2*$N$1-2*$O$1</f>
        <v>50</v>
      </c>
      <c r="L6" s="34">
        <f>50-2*$N$1-2*$O$1-3*$P$1</f>
        <v>50</v>
      </c>
      <c r="M6" s="33">
        <f>50-2*$N$1-4*$O$1-2*$P$1</f>
        <v>50</v>
      </c>
      <c r="N6" s="34">
        <f>50-2*$N$1-4*$O$1-3*$P$1</f>
        <v>50</v>
      </c>
      <c r="O6" s="33">
        <f>50-$N$1</f>
        <v>50</v>
      </c>
      <c r="P6" s="34">
        <f>50-$N$1-$P$1</f>
        <v>50</v>
      </c>
      <c r="Q6" s="33">
        <f>50-$N$1-2*$O$1</f>
        <v>50</v>
      </c>
      <c r="R6" s="34">
        <f>50-$N$1-2*$O$1-3*$P$1</f>
        <v>50</v>
      </c>
      <c r="S6" s="33">
        <f>50-$N$1-3*$O$1-$P$1</f>
        <v>50</v>
      </c>
      <c r="T6" s="34">
        <f>50-$N$1-3*$O$1-3*$P$1</f>
        <v>50</v>
      </c>
      <c r="U6" s="33">
        <f>50-3*$N$1-2*$O$1-2*$P$1</f>
        <v>50</v>
      </c>
      <c r="V6" s="34">
        <f>50-3*$N$1-2*$O$1-$P$1</f>
        <v>50</v>
      </c>
      <c r="W6" s="33">
        <f>50-3*$N$1-4*$O$1-2*$P$1</f>
        <v>50</v>
      </c>
      <c r="X6" s="34">
        <f>50-3*$N$1-4*$O$1-3*$P$1</f>
        <v>50</v>
      </c>
      <c r="Y6" s="33">
        <f>50-3*$N$1-3*$O$1-$P$1</f>
        <v>50</v>
      </c>
      <c r="Z6" s="34">
        <f>50-3*$N$1-3*$O$1-3*$P$1</f>
        <v>50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50</v>
      </c>
      <c r="D7" s="34">
        <f>50-2*$O$1-2*$P$1</f>
        <v>50</v>
      </c>
      <c r="E7" s="33">
        <f>50-$P$1</f>
        <v>50</v>
      </c>
      <c r="F7" s="37">
        <v>50</v>
      </c>
      <c r="G7" s="33">
        <f>50-$O$1-2*$P$1</f>
        <v>50</v>
      </c>
      <c r="H7" s="34">
        <f>50-$O$1</f>
        <v>50</v>
      </c>
      <c r="I7" s="33">
        <f>50-3*$N$1-2*$O$1-$P$1</f>
        <v>50</v>
      </c>
      <c r="J7" s="34">
        <f>50-3*$N$1-2*$O$1-2*$P$1</f>
        <v>50</v>
      </c>
      <c r="K7" s="33">
        <f>50-3*$N$1-3*$O$1-$P$1</f>
        <v>50</v>
      </c>
      <c r="L7" s="34">
        <f>50-3*$N$1-3*$O$1-3*$P$1</f>
        <v>50</v>
      </c>
      <c r="M7" s="33">
        <f>50-3*$N$1-4*$O$1-2*$P$1</f>
        <v>50</v>
      </c>
      <c r="N7" s="34">
        <f>50-3*$N$1-4*$O$1-3*$P$1</f>
        <v>50</v>
      </c>
      <c r="O7" s="33">
        <f>50-$N$1-$P$1</f>
        <v>50</v>
      </c>
      <c r="P7" s="34">
        <f>50-$N$1</f>
        <v>50</v>
      </c>
      <c r="Q7" s="33">
        <f>50-$N$1-3*$O$1-$P$1</f>
        <v>50</v>
      </c>
      <c r="R7" s="34">
        <f>50-$N$1-3*$O$1-3*$P$1</f>
        <v>50</v>
      </c>
      <c r="S7" s="33">
        <f>50-$N$1-2*$O$1</f>
        <v>50</v>
      </c>
      <c r="T7" s="34">
        <f>50-$N$1-2*$O$1-3*$P$1</f>
        <v>50</v>
      </c>
      <c r="U7" s="33">
        <f>50-2*$N$1-$O$1-2*$P$1</f>
        <v>50</v>
      </c>
      <c r="V7" s="34">
        <f>50-2*$N$1-$O$1</f>
        <v>50</v>
      </c>
      <c r="W7" s="33">
        <f>50-2*$N$1-4*$O$1-2*$P$1</f>
        <v>50</v>
      </c>
      <c r="X7" s="34">
        <f>50-2*$N$1-4*$O$1-3*$P$1</f>
        <v>50</v>
      </c>
      <c r="Y7" s="33">
        <f>50-2*$N$1-2*$O$1</f>
        <v>50</v>
      </c>
      <c r="Z7" s="34">
        <f>50-2*$N$1-2*$O$1-3*$P$1</f>
        <v>50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50</v>
      </c>
      <c r="D8" s="34">
        <f>50-$O$1</f>
        <v>50</v>
      </c>
      <c r="E8" s="33">
        <f>50-2*$O$1-2*$P$1</f>
        <v>50</v>
      </c>
      <c r="F8" s="34">
        <f>50-2*$O$1-$P$1</f>
        <v>50</v>
      </c>
      <c r="G8" s="37">
        <v>50</v>
      </c>
      <c r="H8" s="34">
        <f>50-$P$1</f>
        <v>50</v>
      </c>
      <c r="I8" s="33">
        <f>50-2*$N$1-$O$1-2*$P$1</f>
        <v>50</v>
      </c>
      <c r="J8" s="34">
        <f>50-2*$N$1-$O$1</f>
        <v>50</v>
      </c>
      <c r="K8" s="33">
        <f>50-2*$N$1-4*$O$1-2*$P$1</f>
        <v>50</v>
      </c>
      <c r="L8" s="34">
        <f>50-2*$N$1-4*$O$1-3*$P$1</f>
        <v>50</v>
      </c>
      <c r="M8" s="33">
        <f>50-2*$N$1-2*$O$1</f>
        <v>50</v>
      </c>
      <c r="N8" s="34">
        <f>50-2*$N$1-2*$O$1-3*$P$1</f>
        <v>50</v>
      </c>
      <c r="O8" s="33">
        <f>50-3*$N$1-2*$O$1-2*$P$1</f>
        <v>50</v>
      </c>
      <c r="P8" s="34">
        <f>50-3*$N$1-2*$O$1-$P$1</f>
        <v>50</v>
      </c>
      <c r="Q8" s="33">
        <f>50-3*$N$1-4*$O$1-2*$P$1</f>
        <v>50</v>
      </c>
      <c r="R8" s="34">
        <f>50-3*$N$1-4*$O$1-3*$P$1</f>
        <v>50</v>
      </c>
      <c r="S8" s="33">
        <f>50-3*$N$1-3*$O$1-$P$1</f>
        <v>50</v>
      </c>
      <c r="T8" s="34">
        <f>50-3*$N$1-3*$O$1-3*$P$1</f>
        <v>50</v>
      </c>
      <c r="U8" s="33">
        <f>50-$N$1</f>
        <v>50</v>
      </c>
      <c r="V8" s="34">
        <f>50-$N$1-$P$1</f>
        <v>50</v>
      </c>
      <c r="W8" s="33">
        <f>50-$N$1-2*$O$1</f>
        <v>50</v>
      </c>
      <c r="X8" s="34">
        <f>50-$N$1-2*$O$1-3*$P$1</f>
        <v>50</v>
      </c>
      <c r="Y8" s="33">
        <f>50-$N$1-3*$O$1-$P$1</f>
        <v>50</v>
      </c>
      <c r="Z8" s="34">
        <f>50-$N$1-3*$O$1-3*$P$1</f>
        <v>50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50</v>
      </c>
      <c r="D9" s="34">
        <f>50-2*$O$1-$P$1</f>
        <v>50</v>
      </c>
      <c r="E9" s="33">
        <f>50-$O$1-2*$P$1</f>
        <v>50</v>
      </c>
      <c r="F9" s="34">
        <f>50-$O$1</f>
        <v>50</v>
      </c>
      <c r="G9" s="33">
        <f>50-$P$1</f>
        <v>50</v>
      </c>
      <c r="H9" s="37">
        <v>50</v>
      </c>
      <c r="I9" s="33">
        <f>50-3*$N$1-2*$O$1-2*$P$1</f>
        <v>50</v>
      </c>
      <c r="J9" s="34">
        <f>50-3*$N$1-2*$O$1-$P$1</f>
        <v>50</v>
      </c>
      <c r="K9" s="33">
        <f>50-3*$N$1-4*$O$1-2*$P$1</f>
        <v>50</v>
      </c>
      <c r="L9" s="34">
        <f>50-3*$N$1-4*$O$1-3*$P$1</f>
        <v>50</v>
      </c>
      <c r="M9" s="33">
        <f>50-3*$N$1-3*$O$1-$P$1</f>
        <v>50</v>
      </c>
      <c r="N9" s="34">
        <f>50-3*$N$1-3*$O$1-3*$P$1</f>
        <v>50</v>
      </c>
      <c r="O9" s="33">
        <f>50-2*$N$1-$O$1-2*$P$1</f>
        <v>50</v>
      </c>
      <c r="P9" s="34">
        <f>50-2*$N$1-$O$1</f>
        <v>50</v>
      </c>
      <c r="Q9" s="33">
        <f>50-2*$N$1-4*$O$1-2*$P$1</f>
        <v>50</v>
      </c>
      <c r="R9" s="34">
        <f>50-2*$N$1-4*$O$1-3*$P$1</f>
        <v>50</v>
      </c>
      <c r="S9" s="33">
        <f>50-2*$N$1-2*$O$1</f>
        <v>50</v>
      </c>
      <c r="T9" s="34">
        <f>50-2*$N$1-2*$O$1-3*$P$1</f>
        <v>50</v>
      </c>
      <c r="U9" s="33">
        <f>50-$N$1-$P$1</f>
        <v>50</v>
      </c>
      <c r="V9" s="34">
        <f>50-$N$1</f>
        <v>50</v>
      </c>
      <c r="W9" s="33">
        <f>50-$N$1-3*$O$1-$P$1</f>
        <v>50</v>
      </c>
      <c r="X9" s="34">
        <f>50-$N$1-3*$O$1-3*$P$1</f>
        <v>50</v>
      </c>
      <c r="Y9" s="33">
        <f>50-$N$1-2*$O$1</f>
        <v>50</v>
      </c>
      <c r="Z9" s="34">
        <f>50-$N$1-2*$O$1-3*$P$1</f>
        <v>50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50</v>
      </c>
      <c r="D10" s="34">
        <f>50-$N$1-$P$1</f>
        <v>50</v>
      </c>
      <c r="E10" s="33">
        <f>50-$N$1-2*$O$1</f>
        <v>50</v>
      </c>
      <c r="F10" s="34">
        <f>50-$N$1-2*$O$1-3*$P$1</f>
        <v>50</v>
      </c>
      <c r="G10" s="33">
        <f>50-$N$1-3*$O$1-$P$1</f>
        <v>50</v>
      </c>
      <c r="H10" s="34">
        <f>50-$N$1-3*$O$1-3*$P$1</f>
        <v>50</v>
      </c>
      <c r="I10" s="37">
        <v>50</v>
      </c>
      <c r="J10" s="34">
        <f>50-$P$1</f>
        <v>50</v>
      </c>
      <c r="K10" s="33">
        <f>50-$O$1</f>
        <v>50</v>
      </c>
      <c r="L10" s="34">
        <f>50-$O$1-2*$P$1</f>
        <v>50</v>
      </c>
      <c r="M10" s="33">
        <f>50-2*$O$1-$P$1</f>
        <v>50</v>
      </c>
      <c r="N10" s="34">
        <f>50-2*$O$1-2*$P$1</f>
        <v>50</v>
      </c>
      <c r="O10" s="33">
        <f>50-2*$N$1-2*$O$1</f>
        <v>50</v>
      </c>
      <c r="P10" s="34">
        <f>50-2*$N$1-2*$O$1-3*$P$1</f>
        <v>50</v>
      </c>
      <c r="Q10" s="33">
        <f>50-2*$N$1-$O$1</f>
        <v>50</v>
      </c>
      <c r="R10" s="34">
        <f>50-2*$N$1-$O$1-2*$P$1</f>
        <v>50</v>
      </c>
      <c r="S10" s="33">
        <f>50-2*$N$1-4*$O$1-3*$P$1</f>
        <v>50</v>
      </c>
      <c r="T10" s="34">
        <f>50-2*$N$1-4*$O$1-2*$P$1</f>
        <v>50</v>
      </c>
      <c r="U10" s="33">
        <f>50-3*$N$1-3*$O$1-$P$1</f>
        <v>50</v>
      </c>
      <c r="V10" s="34">
        <f>50-3*$N$1-3*$O$1-3*$P$1</f>
        <v>50</v>
      </c>
      <c r="W10" s="33">
        <f>50-3*$N$1-2*$O$1-$P$1</f>
        <v>50</v>
      </c>
      <c r="X10" s="34">
        <f>50-3*$N$1-2*$O$1-2*$P$1</f>
        <v>50</v>
      </c>
      <c r="Y10" s="33">
        <f>50-3*$N$1-4*$O$1-3*$P$1</f>
        <v>50</v>
      </c>
      <c r="Z10" s="34">
        <f>50-3*$N$1-4*$O$1-2*$P$1</f>
        <v>50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50</v>
      </c>
      <c r="D11" s="34">
        <f>50-$N$1</f>
        <v>50</v>
      </c>
      <c r="E11" s="33">
        <f>50-$N$1-3*$O$1-$P$1</f>
        <v>50</v>
      </c>
      <c r="F11" s="34">
        <f>50-$N$1-3*$O$1-3*$P$1</f>
        <v>50</v>
      </c>
      <c r="G11" s="33">
        <f>50-$N$1-2*$O$1</f>
        <v>50</v>
      </c>
      <c r="H11" s="34">
        <f>50-$N$1-2*$O$1-3*$P$1</f>
        <v>50</v>
      </c>
      <c r="I11" s="33">
        <f>50-$P$1</f>
        <v>50</v>
      </c>
      <c r="J11" s="37">
        <v>50</v>
      </c>
      <c r="K11" s="33">
        <f>50-2*$O$1-$P$1</f>
        <v>50</v>
      </c>
      <c r="L11" s="34">
        <f>50-2*$O$1-2*$P$1</f>
        <v>50</v>
      </c>
      <c r="M11" s="33">
        <f>50-$O$1</f>
        <v>50</v>
      </c>
      <c r="N11" s="34">
        <f>50-$O$1-2*$P$1</f>
        <v>50</v>
      </c>
      <c r="O11" s="33">
        <f>50-3*$N$1-3*$O$1-$P$1</f>
        <v>50</v>
      </c>
      <c r="P11" s="34">
        <f>50-3*$N$1-3*$O$1-3*$P$1</f>
        <v>50</v>
      </c>
      <c r="Q11" s="33">
        <f>50-3*$N$1-2*$O$1-$P$1</f>
        <v>50</v>
      </c>
      <c r="R11" s="34">
        <f>50-3*$N$1-2*$O$1-2*$P$1</f>
        <v>50</v>
      </c>
      <c r="S11" s="33">
        <f>50-3*$N$1-4*$O$1-3*$P$1</f>
        <v>50</v>
      </c>
      <c r="T11" s="34">
        <f>50-3*$N$1-4*$O$1-2*$P$1</f>
        <v>50</v>
      </c>
      <c r="U11" s="33">
        <f>50-2*$N$1-2*$O$1</f>
        <v>50</v>
      </c>
      <c r="V11" s="34">
        <f>50-2*$N$1-2*$O$1-3*$P$1</f>
        <v>50</v>
      </c>
      <c r="W11" s="33">
        <f>50-2*$N$1-$O$1</f>
        <v>50</v>
      </c>
      <c r="X11" s="34">
        <f>50-2*$N$1-$O$1-2*$P$1</f>
        <v>50</v>
      </c>
      <c r="Y11" s="33">
        <f>50-2*$N$1-4*$O$1-3*$P$1</f>
        <v>50</v>
      </c>
      <c r="Z11" s="34">
        <f>50-2*$N$1-4*$O$1-2*$P$1</f>
        <v>50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50</v>
      </c>
      <c r="D12" s="34">
        <f>50-2*$N$1-$O$1-2*$P$1</f>
        <v>50</v>
      </c>
      <c r="E12" s="33">
        <f>50-2*$N$1-2*$O$1</f>
        <v>50</v>
      </c>
      <c r="F12" s="34">
        <f>50-2*$N$1-2*$O$1-3*$P$1</f>
        <v>50</v>
      </c>
      <c r="G12" s="33">
        <f>50-2*$N$1-4*$O$1-2*$P$1</f>
        <v>50</v>
      </c>
      <c r="H12" s="34">
        <f>50-2*$N$1-4*$O$1-3*$P$1</f>
        <v>50</v>
      </c>
      <c r="I12" s="33">
        <f>50-$O$1</f>
        <v>50</v>
      </c>
      <c r="J12" s="34">
        <f>50-$O$1-2*$P$1</f>
        <v>50</v>
      </c>
      <c r="K12" s="37">
        <v>50</v>
      </c>
      <c r="L12" s="34">
        <f>50-$P$1</f>
        <v>50</v>
      </c>
      <c r="M12" s="33">
        <f>50-2*$O$1-2*$P$1</f>
        <v>50</v>
      </c>
      <c r="N12" s="34">
        <f>50-2*$O$1-$P$1</f>
        <v>50</v>
      </c>
      <c r="O12" s="33">
        <f>50-$N$1-2*$O$1</f>
        <v>50</v>
      </c>
      <c r="P12" s="34">
        <f>50-$N$1-2*$O$1-3*$P$1</f>
        <v>50</v>
      </c>
      <c r="Q12" s="33">
        <f>50-$N$1</f>
        <v>50</v>
      </c>
      <c r="R12" s="34">
        <f>50-$N$1-$P$1</f>
        <v>50</v>
      </c>
      <c r="S12" s="33">
        <f>50-$N$1-3*$O$1-3*$P$1</f>
        <v>50</v>
      </c>
      <c r="T12" s="34">
        <f>50-$N$1-3*$O$1-$P$1</f>
        <v>50</v>
      </c>
      <c r="U12" s="33">
        <f>50-3*$N$1-4*$O$1-2*$P$1</f>
        <v>50</v>
      </c>
      <c r="V12" s="34">
        <f>50-3*$N$1-4*$O$1-3*$P$1</f>
        <v>50</v>
      </c>
      <c r="W12" s="33">
        <f>50-3*$N$1-2*$O$1-2*$P$1</f>
        <v>50</v>
      </c>
      <c r="X12" s="34">
        <f>50-3*$N$1-2*$O$1-$P$1</f>
        <v>50</v>
      </c>
      <c r="Y12" s="33">
        <f>50-3*$N$1-3*$O$1-3*$P$1</f>
        <v>50</v>
      </c>
      <c r="Z12" s="34">
        <f>50-3*$N$1-3*$O$1-$P$1</f>
        <v>50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50</v>
      </c>
      <c r="D13" s="34">
        <f>50-3*$N$1-2*$O$1-2*$P$1</f>
        <v>50</v>
      </c>
      <c r="E13" s="33">
        <f>50-3*$N$1-3*$O$1-$P$1</f>
        <v>50</v>
      </c>
      <c r="F13" s="34">
        <f>50-3*$N$1-3*$O$1-3*$P$1</f>
        <v>50</v>
      </c>
      <c r="G13" s="33">
        <f>50-3*$N$1-4*$O$1-2*$P$1</f>
        <v>50</v>
      </c>
      <c r="H13" s="34">
        <f>50-3*$N$1-4*$O$1-3*$P$1</f>
        <v>50</v>
      </c>
      <c r="I13" s="33">
        <f>50-2*$O$1-$P$1</f>
        <v>50</v>
      </c>
      <c r="J13" s="34">
        <f>50-2*$O$1-2*$P$1</f>
        <v>50</v>
      </c>
      <c r="K13" s="33">
        <f>50-$P$1</f>
        <v>50</v>
      </c>
      <c r="L13" s="37">
        <v>50</v>
      </c>
      <c r="M13" s="33">
        <f>50-$O$1-2*$P$1</f>
        <v>50</v>
      </c>
      <c r="N13" s="34">
        <f>50-$O$1</f>
        <v>50</v>
      </c>
      <c r="O13" s="33">
        <f>50-$N$1-3*$O$1-$P$1</f>
        <v>50</v>
      </c>
      <c r="P13" s="34">
        <f>50-$N$1-3*$O$1-3*$P$1</f>
        <v>50</v>
      </c>
      <c r="Q13" s="33">
        <f>50-$N$1-$P$1</f>
        <v>50</v>
      </c>
      <c r="R13" s="34">
        <f>50-$N$1</f>
        <v>50</v>
      </c>
      <c r="S13" s="33">
        <f>50-$N$1-2*$O$1-3*$P$1</f>
        <v>50</v>
      </c>
      <c r="T13" s="34">
        <f>50-$N$1-2*$O$1</f>
        <v>50</v>
      </c>
      <c r="U13" s="33">
        <f>50-2*$N$1-4*$O$1-2*$P$1</f>
        <v>50</v>
      </c>
      <c r="V13" s="34">
        <f>50-2*$N$1-4*$O$1-3*$P$1</f>
        <v>50</v>
      </c>
      <c r="W13" s="33">
        <f>50-2*$N$1-$O$1-2*$P$1</f>
        <v>50</v>
      </c>
      <c r="X13" s="34">
        <f>50-2*$N$1-$O$1</f>
        <v>50</v>
      </c>
      <c r="Y13" s="33">
        <f>50-2*$N$1-2*$O$1-3*$P$1</f>
        <v>50</v>
      </c>
      <c r="Z13" s="34">
        <f>50-2*$N$1-2*$O$1</f>
        <v>50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50</v>
      </c>
      <c r="D14" s="34">
        <f>50-2*$N$1-$O$1</f>
        <v>50</v>
      </c>
      <c r="E14" s="33">
        <f>50-2*$N$1-4*$O$1-2*$P$1</f>
        <v>50</v>
      </c>
      <c r="F14" s="34">
        <f>50-2*$N$1-4*$O$1-3*$P$1</f>
        <v>50</v>
      </c>
      <c r="G14" s="33">
        <f>50-2*$N$1-2*$O$1</f>
        <v>50</v>
      </c>
      <c r="H14" s="34">
        <f>50-2*$N$1-2*$O$1-3*$P$1</f>
        <v>50</v>
      </c>
      <c r="I14" s="33">
        <f>50-$O$1-2*$P$1</f>
        <v>50</v>
      </c>
      <c r="J14" s="34">
        <f>50-$O$1</f>
        <v>50</v>
      </c>
      <c r="K14" s="33">
        <f>50-2*$O$1-2*$P$1</f>
        <v>50</v>
      </c>
      <c r="L14" s="34">
        <f>50-2*$O$1-$P$1</f>
        <v>50</v>
      </c>
      <c r="M14" s="37">
        <v>50</v>
      </c>
      <c r="N14" s="34">
        <f>50-$P$1</f>
        <v>50</v>
      </c>
      <c r="O14" s="33">
        <f>50-3*$N$1-4*$O$1-2*$P$1</f>
        <v>50</v>
      </c>
      <c r="P14" s="34">
        <f>50-3*$N$1-4*$O$1-3*$P$1</f>
        <v>50</v>
      </c>
      <c r="Q14" s="33">
        <f>50-3*$N$1-2*$O$1-2*$P$1</f>
        <v>50</v>
      </c>
      <c r="R14" s="34">
        <f>50-3*$N$1-2*$O$1-$P$1</f>
        <v>50</v>
      </c>
      <c r="S14" s="33">
        <f>50-3*$N$1-3*$O$1-3*$P$1</f>
        <v>50</v>
      </c>
      <c r="T14" s="34">
        <f>50-3*$N$1-3*$O$1-$P$1</f>
        <v>50</v>
      </c>
      <c r="U14" s="33">
        <f>50-$N$1-2*$O$1</f>
        <v>50</v>
      </c>
      <c r="V14" s="34">
        <f>50-$N$1-2*$O$1-3*$P$1</f>
        <v>50</v>
      </c>
      <c r="W14" s="33">
        <f>50-$N$1</f>
        <v>50</v>
      </c>
      <c r="X14" s="34">
        <f>50-$N$1-$P$1</f>
        <v>50</v>
      </c>
      <c r="Y14" s="33">
        <f>50-$N$1-3*$O$1-3*$P$1</f>
        <v>50</v>
      </c>
      <c r="Z14" s="34">
        <f>50-$N$1-3*$O$1-$P$1</f>
        <v>50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50</v>
      </c>
      <c r="D15" s="34">
        <f>50-3*$N$1-2*$O$1-$P$1</f>
        <v>50</v>
      </c>
      <c r="E15" s="33">
        <f>50-3*$N$1-4*$O$1-2*$P$1</f>
        <v>50</v>
      </c>
      <c r="F15" s="34">
        <f>50-3*$N$1-4*$O$1-3*$P$1</f>
        <v>50</v>
      </c>
      <c r="G15" s="33">
        <f>50-3*$N$1-3*$O$1-$P$1</f>
        <v>50</v>
      </c>
      <c r="H15" s="34">
        <f>50-3*$N$1-3*$O$1-3*$P$1</f>
        <v>50</v>
      </c>
      <c r="I15" s="33">
        <f>50-2*$O$1-2*$P$1</f>
        <v>50</v>
      </c>
      <c r="J15" s="34">
        <f>50-2*$O$1-$P$1</f>
        <v>50</v>
      </c>
      <c r="K15" s="33">
        <f>50-$O$1-2*$P$1</f>
        <v>50</v>
      </c>
      <c r="L15" s="34">
        <f>50-$O$1</f>
        <v>50</v>
      </c>
      <c r="M15" s="33">
        <f>50-$P$1</f>
        <v>50</v>
      </c>
      <c r="N15" s="37">
        <v>50</v>
      </c>
      <c r="O15" s="33">
        <f>50-2*$N$1-4*$O$1-2*$P$1</f>
        <v>50</v>
      </c>
      <c r="P15" s="34">
        <f>50-2*$N$1-4*$O$1-3*$P$1</f>
        <v>50</v>
      </c>
      <c r="Q15" s="33">
        <f>50-2*$N$1-$O$1-2*$P$1</f>
        <v>50</v>
      </c>
      <c r="R15" s="34">
        <f>50-2*$N$1-$O$1</f>
        <v>50</v>
      </c>
      <c r="S15" s="33">
        <f>50-2*$N$1-2*$O$1-3*$P$1</f>
        <v>50</v>
      </c>
      <c r="T15" s="34">
        <f>50-2*$N$1-2*$O$1</f>
        <v>50</v>
      </c>
      <c r="U15" s="33">
        <f>50-$N$1-3*$O$1-$P$1</f>
        <v>50</v>
      </c>
      <c r="V15" s="34">
        <f>50-$N$1-3*$O$1-3*$P$1</f>
        <v>50</v>
      </c>
      <c r="W15" s="33">
        <f>50-$N$1-$P$1</f>
        <v>50</v>
      </c>
      <c r="X15" s="34">
        <f>50-$N$1</f>
        <v>50</v>
      </c>
      <c r="Y15" s="33">
        <f>50-$N$1-2*$O$1-3*$P$1</f>
        <v>50</v>
      </c>
      <c r="Z15" s="34">
        <f>50-$N$1-2*$O$1</f>
        <v>50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50</v>
      </c>
      <c r="D16" s="34">
        <f>50-$N$1-2*$O$1-3*$P$1</f>
        <v>50</v>
      </c>
      <c r="E16" s="33">
        <f>50-$N$1</f>
        <v>50</v>
      </c>
      <c r="F16" s="34">
        <f>50-$N$1-$P$1</f>
        <v>50</v>
      </c>
      <c r="G16" s="33">
        <f>50-$N$1-3*$O$1-3*$P$1</f>
        <v>50</v>
      </c>
      <c r="H16" s="34">
        <f>50-$N$1-3*$O$1-$P$1</f>
        <v>50</v>
      </c>
      <c r="I16" s="33">
        <f>50-2*$N$1-2*$O$1</f>
        <v>50</v>
      </c>
      <c r="J16" s="34">
        <f>50-2*$N$1-2*$O$1-3*$P$1</f>
        <v>50</v>
      </c>
      <c r="K16" s="33">
        <f>50-2*$N$1-$O$1</f>
        <v>50</v>
      </c>
      <c r="L16" s="34">
        <f>50-2*$N$1-$O$1-2*$P$1</f>
        <v>50</v>
      </c>
      <c r="M16" s="33">
        <f>50-2*$N$1-4*$O$1-3*$P$1</f>
        <v>50</v>
      </c>
      <c r="N16" s="34">
        <f>50-2*$N$1-4*$O$1-2*$P$1</f>
        <v>50</v>
      </c>
      <c r="O16" s="37">
        <v>50</v>
      </c>
      <c r="P16" s="34">
        <f>50-$P$1</f>
        <v>50</v>
      </c>
      <c r="Q16" s="33">
        <f>50-$O$1</f>
        <v>50</v>
      </c>
      <c r="R16" s="34">
        <f>50-$O$1-2*$P$1</f>
        <v>50</v>
      </c>
      <c r="S16" s="33">
        <f>50-2*$O$1-$P$1</f>
        <v>50</v>
      </c>
      <c r="T16" s="34">
        <f>50-2*$O$1-2*$P$1</f>
        <v>50</v>
      </c>
      <c r="U16" s="33">
        <f>50-3*$N$1-3*$O$1-3*$P$1</f>
        <v>50</v>
      </c>
      <c r="V16" s="34">
        <f>50-3*$N$1-3*$O$1-$P$1</f>
        <v>50</v>
      </c>
      <c r="W16" s="33">
        <f>50-3*$N$1-4*$O$1-3*$P$1</f>
        <v>50</v>
      </c>
      <c r="X16" s="34">
        <f>50-3*$N$1-4*$O$1-2*$P$1</f>
        <v>50</v>
      </c>
      <c r="Y16" s="33">
        <f>50-3*$N$1-2*$O$1-$P$1</f>
        <v>50</v>
      </c>
      <c r="Z16" s="34">
        <f>50-3*$N$1-2*$O$1-2*$P$1</f>
        <v>50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50</v>
      </c>
      <c r="D17" s="34">
        <f>50-$N$1-3*$O$1-3*$P$1</f>
        <v>50</v>
      </c>
      <c r="E17" s="33">
        <f>50-$N$1-$P$1</f>
        <v>50</v>
      </c>
      <c r="F17" s="34">
        <f>50-$N$1</f>
        <v>50</v>
      </c>
      <c r="G17" s="33">
        <f>50-$N$1-2*$O$1-3*$P$1</f>
        <v>50</v>
      </c>
      <c r="H17" s="34">
        <f>50-$N$1-2*$O$1</f>
        <v>50</v>
      </c>
      <c r="I17" s="33">
        <f>50-3*$N$1-3*$O$1-$P$1</f>
        <v>50</v>
      </c>
      <c r="J17" s="34">
        <f>50-3*$N$1-3*$O$1-3*$P$1</f>
        <v>50</v>
      </c>
      <c r="K17" s="33">
        <f>50-3*$N$1-2*$O$1-$P$1</f>
        <v>50</v>
      </c>
      <c r="L17" s="34">
        <f>50-3*$N$1-2*$O$1-2*$P$1</f>
        <v>50</v>
      </c>
      <c r="M17" s="33">
        <f>50-3*$N$1-4*$O$1-3*$P$1</f>
        <v>50</v>
      </c>
      <c r="N17" s="34">
        <f>50-3*$N$1-4*$O$1-2*$P$1</f>
        <v>50</v>
      </c>
      <c r="O17" s="33">
        <f>50-$P$1</f>
        <v>50</v>
      </c>
      <c r="P17" s="37">
        <v>50</v>
      </c>
      <c r="Q17" s="33">
        <f>50-2*$O$1-$P$1</f>
        <v>50</v>
      </c>
      <c r="R17" s="34">
        <f>50-2*$O$1-2*$P$1</f>
        <v>50</v>
      </c>
      <c r="S17" s="33">
        <f>50-$O$1</f>
        <v>50</v>
      </c>
      <c r="T17" s="34">
        <f>50-$O$1-2*$P$1</f>
        <v>50</v>
      </c>
      <c r="U17" s="33">
        <f>50-2*$N$1-2*$O$1-3*$P$1</f>
        <v>50</v>
      </c>
      <c r="V17" s="34">
        <f>50-2*$N$1-2*$O$1</f>
        <v>50</v>
      </c>
      <c r="W17" s="33">
        <f>50-2*$N$1-4*$O$1-3*$P$1</f>
        <v>50</v>
      </c>
      <c r="X17" s="34">
        <f>50-2*$N$1-4*$O$1-2*$P$1</f>
        <v>50</v>
      </c>
      <c r="Y17" s="33">
        <f>50-2*$N$1-$O$1</f>
        <v>50</v>
      </c>
      <c r="Z17" s="34">
        <f>50-2*$N$1-$O$1-2*$P$1</f>
        <v>50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50</v>
      </c>
      <c r="D18" s="34">
        <f>50-2*$N$1-2*$O$1-3*$P$1</f>
        <v>50</v>
      </c>
      <c r="E18" s="33">
        <f>50-2*$N$1-$O$1</f>
        <v>50</v>
      </c>
      <c r="F18" s="34">
        <f>50-2*$N$1-$O$1-2*$P$1</f>
        <v>50</v>
      </c>
      <c r="G18" s="33">
        <f>50-2*$N$1-4*$O$1-3*$P$1</f>
        <v>50</v>
      </c>
      <c r="H18" s="34">
        <f>50-2*$N$1-4*$O$1-2*$P$1</f>
        <v>50</v>
      </c>
      <c r="I18" s="33">
        <f>50-$N$1-2*$O$1</f>
        <v>50</v>
      </c>
      <c r="J18" s="34">
        <f>50-$N$1-2*$O$1-3*$P$1</f>
        <v>50</v>
      </c>
      <c r="K18" s="33">
        <f>50-$N$1</f>
        <v>50</v>
      </c>
      <c r="L18" s="34">
        <f>50-$N$1-$P$1</f>
        <v>50</v>
      </c>
      <c r="M18" s="33">
        <f>50-$N$1-3*$O$1-3*$P$1</f>
        <v>50</v>
      </c>
      <c r="N18" s="34">
        <f>50-$N$1-3*$O$1-$P$1</f>
        <v>50</v>
      </c>
      <c r="O18" s="33">
        <f>50-$O$1</f>
        <v>50</v>
      </c>
      <c r="P18" s="34">
        <f>50-$O$1-2*$P$1</f>
        <v>50</v>
      </c>
      <c r="Q18" s="37">
        <v>50</v>
      </c>
      <c r="R18" s="34">
        <f>50-$P$1</f>
        <v>50</v>
      </c>
      <c r="S18" s="33">
        <f>50-2*$O$1-2*$P$1</f>
        <v>50</v>
      </c>
      <c r="T18" s="34">
        <f>50-2*$O$1-$P$1</f>
        <v>50</v>
      </c>
      <c r="U18" s="33">
        <f>50-3*$N$1-4*$O$1-3*$P$1</f>
        <v>50</v>
      </c>
      <c r="V18" s="34">
        <f>50-3*$N$1-4*$O$1-2*$P$1</f>
        <v>50</v>
      </c>
      <c r="W18" s="33">
        <f>50-3*$N$1-3*$O$1-3*$P$1</f>
        <v>50</v>
      </c>
      <c r="X18" s="34">
        <f>50-3*$N$1-3*$O$1-$P$1</f>
        <v>50</v>
      </c>
      <c r="Y18" s="33">
        <f>50-3*$N$1-2*$O$1-2*$P$1</f>
        <v>50</v>
      </c>
      <c r="Z18" s="34">
        <f>50-3*$N$1-2*$O$1-$P$1</f>
        <v>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50</v>
      </c>
      <c r="D19" s="34">
        <f>50-3*$N$1-3*$O$1-3*$P$1</f>
        <v>50</v>
      </c>
      <c r="E19" s="33">
        <f>50-3*$N$1-2*$O$1-$P$1</f>
        <v>50</v>
      </c>
      <c r="F19" s="34">
        <f>50-3*$N$1-2*$O$1-2*$P$1</f>
        <v>50</v>
      </c>
      <c r="G19" s="33">
        <f>50-3*$N$1-4*$O$1-3*$P$1</f>
        <v>50</v>
      </c>
      <c r="H19" s="34">
        <f>50-3*$N$1-4*$O$1-2*$P$1</f>
        <v>50</v>
      </c>
      <c r="I19" s="33">
        <f>50-$N$1-3*$O$1-$P$1</f>
        <v>50</v>
      </c>
      <c r="J19" s="34">
        <f>50-$N$1-3*$O$1-3*$P$1</f>
        <v>50</v>
      </c>
      <c r="K19" s="33">
        <f>50-$N$1-$P$1</f>
        <v>50</v>
      </c>
      <c r="L19" s="34">
        <f>50-$N$1</f>
        <v>50</v>
      </c>
      <c r="M19" s="33">
        <f>50-$N$1-2*$O$1-3*$P$1</f>
        <v>50</v>
      </c>
      <c r="N19" s="34">
        <f>50-$N$1-2*$O$1</f>
        <v>50</v>
      </c>
      <c r="O19" s="33">
        <f>50-2*$O$1-$P$1</f>
        <v>50</v>
      </c>
      <c r="P19" s="34">
        <f>50-2*$O$1-2*$P$1</f>
        <v>50</v>
      </c>
      <c r="Q19" s="33">
        <f>50-$P$1</f>
        <v>50</v>
      </c>
      <c r="R19" s="37">
        <v>50</v>
      </c>
      <c r="S19" s="33">
        <f>50-$O$1-2*$P$1</f>
        <v>50</v>
      </c>
      <c r="T19" s="34">
        <f>50-$O$1</f>
        <v>50</v>
      </c>
      <c r="U19" s="33">
        <f>50-2*$N$1-4*$O$1-3*$P$1</f>
        <v>50</v>
      </c>
      <c r="V19" s="34">
        <f>50-2*$N$1-4*$O$1-2*$P$1</f>
        <v>50</v>
      </c>
      <c r="W19" s="33">
        <f>50-2*$N$1-2*$O$1-3*$P$1</f>
        <v>50</v>
      </c>
      <c r="X19" s="34">
        <f>50-2*$N$1-2*$O$1</f>
        <v>50</v>
      </c>
      <c r="Y19" s="33">
        <f>50-2*$N$1-$O$1-2*$P$1</f>
        <v>50</v>
      </c>
      <c r="Z19" s="34">
        <f>50-2*$N$1-$O$1</f>
        <v>50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50</v>
      </c>
      <c r="D20" s="34">
        <f>50-2*$N$1-4*$O$1-3*$P$1</f>
        <v>50</v>
      </c>
      <c r="E20" s="33">
        <f>50-2*$N$1-$O$1-2*$P$1</f>
        <v>50</v>
      </c>
      <c r="F20" s="34">
        <f>50-2*$N$1-$O$1</f>
        <v>50</v>
      </c>
      <c r="G20" s="33">
        <f>50-2*$N$1-2*$O$1-3*$P$1</f>
        <v>50</v>
      </c>
      <c r="H20" s="34">
        <f>50-2*$N$1-2*$O$1</f>
        <v>50</v>
      </c>
      <c r="I20" s="33">
        <f>50-3*$N$1-4*$O$1-2*$P$1</f>
        <v>50</v>
      </c>
      <c r="J20" s="34">
        <f>50-3*$N$1-4*$O$1-3*$P$1</f>
        <v>50</v>
      </c>
      <c r="K20" s="33">
        <f>50-3*$N$1-2*$O$1-2*$P$1</f>
        <v>50</v>
      </c>
      <c r="L20" s="34">
        <f>50-3*$N$1-2*$O$1-$P$1</f>
        <v>50</v>
      </c>
      <c r="M20" s="33">
        <f>50-3*$N$1-3*$O$1-3*$P$1</f>
        <v>50</v>
      </c>
      <c r="N20" s="34">
        <f>50-3*$N$1-3*$O$1-$P$1</f>
        <v>50</v>
      </c>
      <c r="O20" s="33">
        <f>50-$O$1-2*$P$1</f>
        <v>50</v>
      </c>
      <c r="P20" s="34">
        <f>50-$O$1</f>
        <v>50</v>
      </c>
      <c r="Q20" s="33">
        <f>50-2*$O$1-2*$P$1</f>
        <v>50</v>
      </c>
      <c r="R20" s="34">
        <f>50-2*$O$1-$P$1</f>
        <v>50</v>
      </c>
      <c r="S20" s="37">
        <v>50</v>
      </c>
      <c r="T20" s="34">
        <f>50-$P$1</f>
        <v>50</v>
      </c>
      <c r="U20" s="33">
        <f>50-$N$1-2*$O$1-3*$P$1</f>
        <v>50</v>
      </c>
      <c r="V20" s="34">
        <f>50-$N$1-2*$O$1</f>
        <v>50</v>
      </c>
      <c r="W20" s="33">
        <f>50-$N$1-3*$O$1-3*$P$1</f>
        <v>50</v>
      </c>
      <c r="X20" s="34">
        <f>50-$N$1-3*$O$1-$P$1</f>
        <v>50</v>
      </c>
      <c r="Y20" s="33">
        <f>50-$N$1</f>
        <v>50</v>
      </c>
      <c r="Z20" s="34">
        <f>50-$N$1-$P$1</f>
        <v>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50</v>
      </c>
      <c r="D21" s="34">
        <f>50-3*$N$1-4*$O$1-3*$P$1</f>
        <v>50</v>
      </c>
      <c r="E21" s="33">
        <f>50-3*$N$1-2*$O$1-2*$P$1</f>
        <v>50</v>
      </c>
      <c r="F21" s="34">
        <f>50-3*$N$1-2*$O$1-$P$1</f>
        <v>50</v>
      </c>
      <c r="G21" s="33">
        <f>50-3*$N$1-3*$O$1-3*$P$1</f>
        <v>50</v>
      </c>
      <c r="H21" s="34">
        <f>50-3*$N$1-3*$O$1-$P$1</f>
        <v>50</v>
      </c>
      <c r="I21" s="33">
        <f>50-2*$N$1-4*$O$1-2*$P$1</f>
        <v>50</v>
      </c>
      <c r="J21" s="34">
        <f>50-2*$N$1-4*$O$1-3*$P$1</f>
        <v>50</v>
      </c>
      <c r="K21" s="33">
        <f>50-2*$N$1-$O$1-2*$P$1</f>
        <v>50</v>
      </c>
      <c r="L21" s="34">
        <f>50-2*$N$1-$O$1</f>
        <v>50</v>
      </c>
      <c r="M21" s="33">
        <f>50-2*$N$1-2*$O$1-3*$P$1</f>
        <v>50</v>
      </c>
      <c r="N21" s="34">
        <f>50-2*$N$1-2*$O$1</f>
        <v>50</v>
      </c>
      <c r="O21" s="33">
        <f>50-2*$O$1-2*$P$1</f>
        <v>50</v>
      </c>
      <c r="P21" s="34">
        <f>50-2*$O$1-$P$1</f>
        <v>50</v>
      </c>
      <c r="Q21" s="33">
        <f>50-$O$1-2*$P$1</f>
        <v>50</v>
      </c>
      <c r="R21" s="34">
        <f>50-$O$1</f>
        <v>50</v>
      </c>
      <c r="S21" s="33">
        <f>50-$P$1</f>
        <v>50</v>
      </c>
      <c r="T21" s="37">
        <v>50</v>
      </c>
      <c r="U21" s="33">
        <f>50-$N$1-3*$O$1-3*$P$1</f>
        <v>50</v>
      </c>
      <c r="V21" s="34">
        <f>50-$N$1-3*$O$1-$P$1</f>
        <v>50</v>
      </c>
      <c r="W21" s="33">
        <f>50-$N$1-2*$O$1-3*$P$1</f>
        <v>50</v>
      </c>
      <c r="X21" s="34">
        <f>50-$N$1-2*$O$1</f>
        <v>50</v>
      </c>
      <c r="Y21" s="33">
        <f>50-$N$1-$P$1</f>
        <v>50</v>
      </c>
      <c r="Z21" s="34">
        <f>50-$N$1</f>
        <v>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50</v>
      </c>
      <c r="D22" s="34">
        <f>50-$N$1-2*$O$1</f>
        <v>50</v>
      </c>
      <c r="E22" s="33">
        <f>50-$N$1-3*$O$1-3*$P$1</f>
        <v>50</v>
      </c>
      <c r="F22" s="34">
        <f>50-$N$1-3*$O$1-$P$1</f>
        <v>50</v>
      </c>
      <c r="G22" s="33">
        <f>50-$N$1</f>
        <v>50</v>
      </c>
      <c r="H22" s="34">
        <f>50-$N$1-$P$1</f>
        <v>50</v>
      </c>
      <c r="I22" s="33">
        <f>50-2*$N$1-2*$O$1-3*$P$1</f>
        <v>50</v>
      </c>
      <c r="J22" s="34">
        <f>50-2*$N$1-2*$O$1</f>
        <v>50</v>
      </c>
      <c r="K22" s="33">
        <f>50-2*$N$1-4*$O$1-3*$P$1</f>
        <v>50</v>
      </c>
      <c r="L22" s="34">
        <f>50-2*$N$1-4*$O$1-2*$P$1</f>
        <v>50</v>
      </c>
      <c r="M22" s="33">
        <f>50-2*$N$1-$O$1</f>
        <v>50</v>
      </c>
      <c r="N22" s="34">
        <f>50-2*$N$1-$O$1-2*$P$1</f>
        <v>50</v>
      </c>
      <c r="O22" s="33">
        <f>50-3*$N$1-3*$O$1-3*$P$1</f>
        <v>50</v>
      </c>
      <c r="P22" s="34">
        <f>50-3*$N$1-3*$O$1-$P$1</f>
        <v>50</v>
      </c>
      <c r="Q22" s="33">
        <f>50-3*$N$1-4*$O$1-3*$P$1</f>
        <v>50</v>
      </c>
      <c r="R22" s="34">
        <f>50-3*$N$1-4*$O$1-2*$P$1</f>
        <v>50</v>
      </c>
      <c r="S22" s="33">
        <f>50-3*$N$1-2*$O$1-$P$1</f>
        <v>50</v>
      </c>
      <c r="T22" s="34">
        <f>50-3*$N$1-2*$O$1-2*$P$1</f>
        <v>50</v>
      </c>
      <c r="U22" s="37">
        <v>50</v>
      </c>
      <c r="V22" s="34">
        <f>50-$P$1</f>
        <v>50</v>
      </c>
      <c r="W22" s="33">
        <f>50-$O$1</f>
        <v>50</v>
      </c>
      <c r="X22" s="34">
        <f>50-$O$1-2*$P$1</f>
        <v>50</v>
      </c>
      <c r="Y22" s="33">
        <f>50-2*$O$1-$P$1</f>
        <v>50</v>
      </c>
      <c r="Z22" s="34">
        <f>50-2*$O$1-2*$P$1</f>
        <v>50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50</v>
      </c>
      <c r="D23" s="34">
        <f>50-$N$1-3*$O$1-$P$1</f>
        <v>50</v>
      </c>
      <c r="E23" s="33">
        <f>50-$N$1-2*$O$1-3*$P$1</f>
        <v>50</v>
      </c>
      <c r="F23" s="34">
        <f>50-$N$1-2*$O$1</f>
        <v>50</v>
      </c>
      <c r="G23" s="33">
        <f>50-$N$1-$P$1</f>
        <v>50</v>
      </c>
      <c r="H23" s="34">
        <f>50-$N$1</f>
        <v>50</v>
      </c>
      <c r="I23" s="33">
        <f>50-3*$N$1-3*$O$1-3*$P$1</f>
        <v>50</v>
      </c>
      <c r="J23" s="34">
        <f>50-3*$N$1-3*$O$1-$P$1</f>
        <v>50</v>
      </c>
      <c r="K23" s="33">
        <f>50-3*$N$1-4*$O$1-3*$P$1</f>
        <v>50</v>
      </c>
      <c r="L23" s="34">
        <f>50-3*$N$1-4*$O$1-2*$P$1</f>
        <v>50</v>
      </c>
      <c r="M23" s="33">
        <f>50-3*$N$1-2*$O$1-$P$1</f>
        <v>50</v>
      </c>
      <c r="N23" s="34">
        <f>50-3*$N$1-2*$O$1-2*$P$1</f>
        <v>50</v>
      </c>
      <c r="O23" s="33">
        <f>50-2*$N$1-2*$O$1-3*$P$1</f>
        <v>50</v>
      </c>
      <c r="P23" s="34">
        <f>50-2*$N$1-2*$O$1</f>
        <v>50</v>
      </c>
      <c r="Q23" s="33">
        <f>50-2*$N$1-4*$O$1-3*$P$1</f>
        <v>50</v>
      </c>
      <c r="R23" s="34">
        <f>50-2*$N$1-4*$O$1-2*$P$1</f>
        <v>50</v>
      </c>
      <c r="S23" s="33">
        <f>50-2*$N$1-$O$1</f>
        <v>50</v>
      </c>
      <c r="T23" s="34">
        <f>50-2*$N$1-$O$1-2*$P$1</f>
        <v>50</v>
      </c>
      <c r="U23" s="33">
        <f>50-$P$1</f>
        <v>50</v>
      </c>
      <c r="V23" s="37">
        <v>50</v>
      </c>
      <c r="W23" s="33">
        <f>50-2*$O$1-$P$1</f>
        <v>50</v>
      </c>
      <c r="X23" s="34">
        <f>50-2*$O$1-2*$P$1</f>
        <v>50</v>
      </c>
      <c r="Y23" s="33">
        <f>50-$O$1</f>
        <v>50</v>
      </c>
      <c r="Z23" s="34">
        <f>50-$O$1-2*$P$1</f>
        <v>50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50</v>
      </c>
      <c r="D24" s="34">
        <f>50-2*$N$1-2*$O$1</f>
        <v>50</v>
      </c>
      <c r="E24" s="33">
        <f>50-2*$N$1-4*$O$1-3*$P$1</f>
        <v>50</v>
      </c>
      <c r="F24" s="34">
        <f>50-2*$N$1-4*$O$1-2*$P$1</f>
        <v>50</v>
      </c>
      <c r="G24" s="33">
        <f>50-2*$N$1-$O$1</f>
        <v>50</v>
      </c>
      <c r="H24" s="34">
        <f>50-2*$N$1-$O$1-2*$P$1</f>
        <v>50</v>
      </c>
      <c r="I24" s="33">
        <f>50-$N$1-2*$O$1-3*$P$1</f>
        <v>50</v>
      </c>
      <c r="J24" s="34">
        <f>50-$N$1-2*$O$1</f>
        <v>50</v>
      </c>
      <c r="K24" s="33">
        <f>50-$N$1-3*$O$1-3*$P$1</f>
        <v>50</v>
      </c>
      <c r="L24" s="34">
        <f>50-$N$1-3*$O$1-$P$1</f>
        <v>50</v>
      </c>
      <c r="M24" s="33">
        <f>50-$N$1</f>
        <v>50</v>
      </c>
      <c r="N24" s="34">
        <f>50-$N$1-$P$1</f>
        <v>50</v>
      </c>
      <c r="O24" s="33">
        <f>50-3*$N$1-4*$O$1-3*$P$1</f>
        <v>50</v>
      </c>
      <c r="P24" s="34">
        <f>50-3*$N$1-4*$O$1-2*$P$1</f>
        <v>50</v>
      </c>
      <c r="Q24" s="33">
        <f>50-3*$N$1-3*$O$1-3*$P$1</f>
        <v>50</v>
      </c>
      <c r="R24" s="34">
        <f>50-3*$N$1-3*$O$1-$P$1</f>
        <v>50</v>
      </c>
      <c r="S24" s="33">
        <f>50-3*$N$1-2*$O$1-2*$P$1</f>
        <v>50</v>
      </c>
      <c r="T24" s="34">
        <f>50-3*$N$1-2*$O$1-$P$1</f>
        <v>50</v>
      </c>
      <c r="U24" s="33">
        <f>50-$O$1</f>
        <v>50</v>
      </c>
      <c r="V24" s="34">
        <f>50-$O$1-2*$P$1</f>
        <v>50</v>
      </c>
      <c r="W24" s="37">
        <v>50</v>
      </c>
      <c r="X24" s="34">
        <f>50-$P$1</f>
        <v>50</v>
      </c>
      <c r="Y24" s="33">
        <f>50-2*$O$1-2*$P$1</f>
        <v>50</v>
      </c>
      <c r="Z24" s="34">
        <f>50-2*$O$1-$P$1</f>
        <v>50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50</v>
      </c>
      <c r="D25" s="34">
        <f>50-3*$N$1-3*$O$1-$P$1</f>
        <v>50</v>
      </c>
      <c r="E25" s="33">
        <f>50-3*$N$1-4*$O$1-3*$P$1</f>
        <v>50</v>
      </c>
      <c r="F25" s="34">
        <f>50-3*$N$1-4*$O$1-2*$P$1</f>
        <v>50</v>
      </c>
      <c r="G25" s="33">
        <f>50-3*$N$1-2*$O$1-$P$1</f>
        <v>50</v>
      </c>
      <c r="H25" s="34">
        <f>50-3*$N$1-2*$O$1-2*$P$1</f>
        <v>50</v>
      </c>
      <c r="I25" s="33">
        <f>50-$N$1-3*$O$1-3*$P$1</f>
        <v>50</v>
      </c>
      <c r="J25" s="34">
        <f>50-$N$1-3*$O$1-$P$1</f>
        <v>50</v>
      </c>
      <c r="K25" s="33">
        <f>50-$N$1-2*$O$1-3*$P$1</f>
        <v>50</v>
      </c>
      <c r="L25" s="34">
        <f>50-$N$1-2*$O$1</f>
        <v>50</v>
      </c>
      <c r="M25" s="33">
        <f>50-$N$1-$P$1</f>
        <v>50</v>
      </c>
      <c r="N25" s="34">
        <f>50-$N$1</f>
        <v>50</v>
      </c>
      <c r="O25" s="33">
        <f>50-2*$N$1-4*$O$1-3*$P$1</f>
        <v>50</v>
      </c>
      <c r="P25" s="34">
        <f>50-2*$N$1-4*$O$1-2*$P$1</f>
        <v>50</v>
      </c>
      <c r="Q25" s="33">
        <f>50-2*$N$1-2*$O$1-3*$P$1</f>
        <v>50</v>
      </c>
      <c r="R25" s="34">
        <f>50-2*$N$1-2*$O$1</f>
        <v>50</v>
      </c>
      <c r="S25" s="33">
        <f>50-2*$N$1-$O$1-2*$P$1</f>
        <v>50</v>
      </c>
      <c r="T25" s="34">
        <f>50-2*$N$1-$O$1</f>
        <v>50</v>
      </c>
      <c r="U25" s="33">
        <f>50-2*$O$1-$P$1</f>
        <v>50</v>
      </c>
      <c r="V25" s="34">
        <f>50-2*$O$1-2*$P$1</f>
        <v>50</v>
      </c>
      <c r="W25" s="33">
        <f>50-$P$1</f>
        <v>50</v>
      </c>
      <c r="X25" s="37">
        <v>50</v>
      </c>
      <c r="Y25" s="33">
        <f>50-$O$1-2*$P$1</f>
        <v>50</v>
      </c>
      <c r="Z25" s="34">
        <f>50-$O$1</f>
        <v>50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50</v>
      </c>
      <c r="D26" s="34">
        <f>50-2*$N$1-4*$O$1-2*$P$1</f>
        <v>50</v>
      </c>
      <c r="E26" s="33">
        <f>50-2*$N$1-2*$O$1-3*$P$1</f>
        <v>50</v>
      </c>
      <c r="F26" s="34">
        <f>50-2*$N$1-2*$O$1</f>
        <v>50</v>
      </c>
      <c r="G26" s="33">
        <f>50-2*$N$1-$O$1-2*$P$1</f>
        <v>50</v>
      </c>
      <c r="H26" s="34">
        <f>50-2*$N$1-$O$1</f>
        <v>50</v>
      </c>
      <c r="I26" s="33">
        <f>50-3*$N$1-4*$O$1-3*$P$1</f>
        <v>50</v>
      </c>
      <c r="J26" s="34">
        <f>50-3*$N$1-4*$O$1-2*$P$1</f>
        <v>50</v>
      </c>
      <c r="K26" s="33">
        <f>50-3*$N$1-3*$O$1-3*$P$1</f>
        <v>50</v>
      </c>
      <c r="L26" s="34">
        <f>50-3*$N$1-3*$O$1-$P$1</f>
        <v>50</v>
      </c>
      <c r="M26" s="33">
        <f>50-3*$N$1-2*$O$1-2*$P$1</f>
        <v>50</v>
      </c>
      <c r="N26" s="34">
        <f>50-3*$N$1-2*$O$1-$P$1</f>
        <v>50</v>
      </c>
      <c r="O26" s="33">
        <f>50-$N$1-2*$O$1-3*$P$1</f>
        <v>50</v>
      </c>
      <c r="P26" s="34">
        <f>50-$N$1-2*$O$1</f>
        <v>50</v>
      </c>
      <c r="Q26" s="33">
        <f>50-$N$1-3*$O$1-3*$P$1</f>
        <v>50</v>
      </c>
      <c r="R26" s="34">
        <f>50-$N$1-3*$O$1-$P$1</f>
        <v>50</v>
      </c>
      <c r="S26" s="33">
        <f>50-$N$1</f>
        <v>50</v>
      </c>
      <c r="T26" s="34">
        <f>50-$N$1-$P$1</f>
        <v>50</v>
      </c>
      <c r="U26" s="33">
        <f>50-$O$1-2*$P$1</f>
        <v>50</v>
      </c>
      <c r="V26" s="34">
        <f>50-$O$1</f>
        <v>50</v>
      </c>
      <c r="W26" s="33">
        <f>50-2*$O$1-2*$P$1</f>
        <v>50</v>
      </c>
      <c r="X26" s="34">
        <f>50-2*$O$1-$P$1</f>
        <v>50</v>
      </c>
      <c r="Y26" s="37">
        <v>50</v>
      </c>
      <c r="Z26" s="34">
        <f>50-$P$1</f>
        <v>50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50</v>
      </c>
      <c r="D27" s="34">
        <f>50-3*$N$1-4*$O$1-2*$P$1</f>
        <v>50</v>
      </c>
      <c r="E27" s="33">
        <f>50-3*$N$1-3*$O$1-3*$P$1</f>
        <v>50</v>
      </c>
      <c r="F27" s="34">
        <f>50-3*$N$1-3*$O$1-$P$1</f>
        <v>50</v>
      </c>
      <c r="G27" s="33">
        <f>50-3*$N$1-2*$O$1-2*$P$1</f>
        <v>50</v>
      </c>
      <c r="H27" s="34">
        <f>50-3*$N$1-2*$O$1-$P$1</f>
        <v>50</v>
      </c>
      <c r="I27" s="33">
        <f>50-2*$N$1-4*$O$1-3*$P$1</f>
        <v>50</v>
      </c>
      <c r="J27" s="34">
        <f>50-2*$N$1-4*$O$1-2*$P$1</f>
        <v>50</v>
      </c>
      <c r="K27" s="33">
        <f>50-2*$N$1-2*$O$1-3*$P$1</f>
        <v>50</v>
      </c>
      <c r="L27" s="34">
        <f>50-2*$N$1-2*$O$1</f>
        <v>50</v>
      </c>
      <c r="M27" s="33">
        <f>50-2*$N$1-$O$1-2*$P$1</f>
        <v>50</v>
      </c>
      <c r="N27" s="34">
        <f>50-2*$N$1-$O$1</f>
        <v>50</v>
      </c>
      <c r="O27" s="33">
        <f>50-$N$1-3*$O$1-3*$P$1</f>
        <v>50</v>
      </c>
      <c r="P27" s="34">
        <f>50-$N$1-3*$O$1-$P$1</f>
        <v>50</v>
      </c>
      <c r="Q27" s="33">
        <f>50-$N$1-2*$O$1-3*$P$1</f>
        <v>50</v>
      </c>
      <c r="R27" s="34">
        <f>50-$N$1-2*$O$1</f>
        <v>50</v>
      </c>
      <c r="S27" s="33">
        <f>50-$N$1-$P$1</f>
        <v>50</v>
      </c>
      <c r="T27" s="34">
        <f>50-$N$1</f>
        <v>50</v>
      </c>
      <c r="U27" s="33">
        <f>50-2*$O$1-2*$P$1</f>
        <v>50</v>
      </c>
      <c r="V27" s="34">
        <f>50-2*$O$1-$P$1</f>
        <v>50</v>
      </c>
      <c r="W27" s="33">
        <f>50-$O$1-2*$P$1</f>
        <v>50</v>
      </c>
      <c r="X27" s="34">
        <f>50-$O$1</f>
        <v>50</v>
      </c>
      <c r="Y27" s="33">
        <f>50-$P$1</f>
        <v>50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50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50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50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50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50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50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50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50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50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50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50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50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50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50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50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50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50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50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50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50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50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50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50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L16"/>
  <sheetViews>
    <sheetView workbookViewId="0"/>
  </sheetViews>
  <sheetFormatPr defaultColWidth="5.28515625" defaultRowHeight="12.75" x14ac:dyDescent="0.2"/>
  <cols>
    <col min="1" max="1" width="10.7109375" style="42" customWidth="1"/>
    <col min="2" max="11" width="8.7109375" style="42" customWidth="1"/>
    <col min="12" max="12" width="13" style="42" customWidth="1"/>
    <col min="13" max="13" width="11.7109375" customWidth="1"/>
    <col min="14" max="255" width="9.140625" customWidth="1"/>
  </cols>
  <sheetData>
    <row r="1" spans="1:12" s="1" customFormat="1" ht="12.75" customHeight="1" thickBot="1" x14ac:dyDescent="0.25">
      <c r="A1" s="88"/>
      <c r="B1" s="88"/>
      <c r="C1" s="88"/>
      <c r="D1" s="88"/>
      <c r="E1" s="88"/>
      <c r="F1" s="20"/>
      <c r="G1" s="20"/>
      <c r="H1" s="20"/>
      <c r="I1" s="20"/>
      <c r="J1" s="20"/>
      <c r="K1" s="20"/>
      <c r="L1" s="20"/>
    </row>
    <row r="2" spans="1:12" s="1" customFormat="1" ht="12.75" customHeight="1" thickTop="1" x14ac:dyDescent="0.2">
      <c r="A2" s="88"/>
      <c r="B2" s="155" t="s">
        <v>106</v>
      </c>
      <c r="C2" s="156"/>
      <c r="D2" s="156"/>
      <c r="E2" s="156"/>
      <c r="F2" s="156"/>
      <c r="G2" s="156"/>
      <c r="H2" s="156"/>
      <c r="I2" s="156"/>
      <c r="J2" s="156"/>
      <c r="K2" s="157"/>
      <c r="L2" s="20"/>
    </row>
    <row r="3" spans="1:12" s="1" customFormat="1" ht="13.5" thickBot="1" x14ac:dyDescent="0.25">
      <c r="A3" s="20"/>
      <c r="B3" s="158"/>
      <c r="C3" s="159"/>
      <c r="D3" s="159"/>
      <c r="E3" s="159"/>
      <c r="F3" s="159"/>
      <c r="G3" s="159"/>
      <c r="H3" s="159"/>
      <c r="I3" s="159"/>
      <c r="J3" s="159"/>
      <c r="K3" s="160"/>
      <c r="L3" s="20"/>
    </row>
    <row r="4" spans="1:12" ht="13.5" thickTop="1" x14ac:dyDescent="0.2"/>
    <row r="5" spans="1:12" ht="15.75" x14ac:dyDescent="0.25">
      <c r="B5" s="162"/>
      <c r="C5" s="165"/>
      <c r="D5" s="165"/>
      <c r="E5" s="86"/>
      <c r="F5" s="89"/>
      <c r="G5" s="161"/>
      <c r="H5" s="161"/>
      <c r="I5" s="86"/>
      <c r="J5" s="162"/>
      <c r="K5" s="162"/>
      <c r="L5" s="89"/>
    </row>
    <row r="6" spans="1:12" s="87" customFormat="1" ht="15.75" x14ac:dyDescent="0.25">
      <c r="A6" s="86"/>
      <c r="B6" s="162"/>
      <c r="C6" s="162"/>
      <c r="D6" s="162"/>
      <c r="E6" s="85"/>
      <c r="F6" s="85"/>
      <c r="G6" s="161"/>
      <c r="H6" s="161"/>
      <c r="I6" s="85"/>
      <c r="J6" s="162"/>
      <c r="K6" s="162"/>
      <c r="L6" s="85"/>
    </row>
    <row r="7" spans="1:12" x14ac:dyDescent="0.2">
      <c r="A7" s="163"/>
      <c r="B7" s="164"/>
      <c r="D7" s="163"/>
      <c r="E7" s="164"/>
      <c r="F7" s="164"/>
    </row>
    <row r="8" spans="1:12" ht="15.75" x14ac:dyDescent="0.25">
      <c r="A8" s="86"/>
    </row>
    <row r="10" spans="1:12" ht="15.75" x14ac:dyDescent="0.25">
      <c r="A10" s="86"/>
    </row>
    <row r="11" spans="1:12" ht="15.75" x14ac:dyDescent="0.25">
      <c r="A11" s="86"/>
    </row>
    <row r="12" spans="1:12" ht="15.75" x14ac:dyDescent="0.25">
      <c r="A12" s="86"/>
    </row>
    <row r="14" spans="1:12" ht="15.75" x14ac:dyDescent="0.25">
      <c r="A14" s="86"/>
    </row>
    <row r="15" spans="1:12" ht="15.75" x14ac:dyDescent="0.25">
      <c r="A15" s="86"/>
    </row>
    <row r="16" spans="1:12" ht="15.75" x14ac:dyDescent="0.25">
      <c r="A16" s="86"/>
    </row>
  </sheetData>
  <mergeCells count="9">
    <mergeCell ref="B2:K3"/>
    <mergeCell ref="G5:H5"/>
    <mergeCell ref="J5:K5"/>
    <mergeCell ref="A7:B7"/>
    <mergeCell ref="D7:F7"/>
    <mergeCell ref="J6:K6"/>
    <mergeCell ref="G6:H6"/>
    <mergeCell ref="B5:D5"/>
    <mergeCell ref="B6:D6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Button 1">
              <controlPr defaultSize="0" print="0" autoFill="0" autoPict="0" macro="[0]!print1">
                <anchor moveWithCells="1">
                  <from>
                    <xdr:col>5</xdr:col>
                    <xdr:colOff>428625</xdr:colOff>
                    <xdr:row>8</xdr:row>
                    <xdr:rowOff>114300</xdr:rowOff>
                  </from>
                  <to>
                    <xdr:col>7</xdr:col>
                    <xdr:colOff>504825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Button 3">
              <controlPr defaultSize="0" print="0" autoFill="0" autoPict="0" macro="[0]!team1">
                <anchor moveWithCells="1" sizeWithCells="1">
                  <from>
                    <xdr:col>1</xdr:col>
                    <xdr:colOff>9525</xdr:colOff>
                    <xdr:row>3</xdr:row>
                    <xdr:rowOff>114300</xdr:rowOff>
                  </from>
                  <to>
                    <xdr:col>2</xdr:col>
                    <xdr:colOff>476250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6" name="Button 12">
              <controlPr defaultSize="0" print="0" autoFill="0" autoPict="0" macro="[0]!Rank">
                <anchor moveWithCells="1">
                  <from>
                    <xdr:col>5</xdr:col>
                    <xdr:colOff>419100</xdr:colOff>
                    <xdr:row>5</xdr:row>
                    <xdr:rowOff>57150</xdr:rowOff>
                  </from>
                  <to>
                    <xdr:col>7</xdr:col>
                    <xdr:colOff>495300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7" name="Button 20">
              <controlPr defaultSize="0" print="0" autoFill="0" autoPict="0" macro="[0]!output1">
                <anchor moveWithCells="1">
                  <from>
                    <xdr:col>8</xdr:col>
                    <xdr:colOff>457200</xdr:colOff>
                    <xdr:row>3</xdr:row>
                    <xdr:rowOff>114300</xdr:rowOff>
                  </from>
                  <to>
                    <xdr:col>10</xdr:col>
                    <xdr:colOff>533400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8" name="Button 22">
              <controlPr defaultSize="0" print="0" autoFill="0" autoPict="0" macro="[0]!output2">
                <anchor moveWithCells="1">
                  <from>
                    <xdr:col>8</xdr:col>
                    <xdr:colOff>447675</xdr:colOff>
                    <xdr:row>6</xdr:row>
                    <xdr:rowOff>104775</xdr:rowOff>
                  </from>
                  <to>
                    <xdr:col>10</xdr:col>
                    <xdr:colOff>523875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9" name="Button 23">
              <controlPr defaultSize="0" print="0" autoFill="0" autoPict="0" macro="[0]!output3">
                <anchor moveWithCells="1">
                  <from>
                    <xdr:col>8</xdr:col>
                    <xdr:colOff>447675</xdr:colOff>
                    <xdr:row>9</xdr:row>
                    <xdr:rowOff>123825</xdr:rowOff>
                  </from>
                  <to>
                    <xdr:col>10</xdr:col>
                    <xdr:colOff>523875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10" name="Button 24">
              <controlPr defaultSize="0" print="0" autoFill="0" autoPict="0" macro="[0]!team2">
                <anchor moveWithCells="1" sizeWithCells="1">
                  <from>
                    <xdr:col>1</xdr:col>
                    <xdr:colOff>19050</xdr:colOff>
                    <xdr:row>6</xdr:row>
                    <xdr:rowOff>95250</xdr:rowOff>
                  </from>
                  <to>
                    <xdr:col>2</xdr:col>
                    <xdr:colOff>485775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11" name="Button 25">
              <controlPr defaultSize="0" print="0" autoFill="0" autoPict="0" macro="[0]!team3">
                <anchor moveWithCells="1" sizeWithCells="1">
                  <from>
                    <xdr:col>1</xdr:col>
                    <xdr:colOff>28575</xdr:colOff>
                    <xdr:row>9</xdr:row>
                    <xdr:rowOff>123825</xdr:rowOff>
                  </from>
                  <to>
                    <xdr:col>2</xdr:col>
                    <xdr:colOff>495300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12" name="Button 26">
              <controlPr defaultSize="0" print="0" autoFill="0" autoPict="0" macro="[0]!team4">
                <anchor moveWithCells="1" sizeWithCells="1">
                  <from>
                    <xdr:col>1</xdr:col>
                    <xdr:colOff>28575</xdr:colOff>
                    <xdr:row>12</xdr:row>
                    <xdr:rowOff>76200</xdr:rowOff>
                  </from>
                  <to>
                    <xdr:col>2</xdr:col>
                    <xdr:colOff>495300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13" name="Button 27">
              <controlPr defaultSize="0" print="0" autoFill="0" autoPict="0" macro="[0]!team5">
                <anchor moveWithCells="1" sizeWithCells="1">
                  <from>
                    <xdr:col>1</xdr:col>
                    <xdr:colOff>38100</xdr:colOff>
                    <xdr:row>15</xdr:row>
                    <xdr:rowOff>66675</xdr:rowOff>
                  </from>
                  <to>
                    <xdr:col>2</xdr:col>
                    <xdr:colOff>504825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14" name="Button 28">
              <controlPr defaultSize="0" print="0" autoFill="0" autoPict="0" macro="[0]!team6">
                <anchor moveWithCells="1" sizeWithCells="1">
                  <from>
                    <xdr:col>3</xdr:col>
                    <xdr:colOff>47625</xdr:colOff>
                    <xdr:row>3</xdr:row>
                    <xdr:rowOff>114300</xdr:rowOff>
                  </from>
                  <to>
                    <xdr:col>4</xdr:col>
                    <xdr:colOff>514350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15" name="Button 29">
              <controlPr defaultSize="0" print="0" autoFill="0" autoPict="0" macro="[0]!team7">
                <anchor moveWithCells="1" sizeWithCells="1">
                  <from>
                    <xdr:col>3</xdr:col>
                    <xdr:colOff>57150</xdr:colOff>
                    <xdr:row>6</xdr:row>
                    <xdr:rowOff>95250</xdr:rowOff>
                  </from>
                  <to>
                    <xdr:col>4</xdr:col>
                    <xdr:colOff>523875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16" name="Button 30">
              <controlPr defaultSize="0" print="0" autoFill="0" autoPict="0" macro="[0]!team8">
                <anchor moveWithCells="1" sizeWithCells="1">
                  <from>
                    <xdr:col>3</xdr:col>
                    <xdr:colOff>47625</xdr:colOff>
                    <xdr:row>9</xdr:row>
                    <xdr:rowOff>133350</xdr:rowOff>
                  </from>
                  <to>
                    <xdr:col>4</xdr:col>
                    <xdr:colOff>514350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17" name="Button 31">
              <controlPr defaultSize="0" print="0" autoFill="0" autoPict="0" macro="[0]!team9">
                <anchor moveWithCells="1" sizeWithCells="1">
                  <from>
                    <xdr:col>3</xdr:col>
                    <xdr:colOff>47625</xdr:colOff>
                    <xdr:row>12</xdr:row>
                    <xdr:rowOff>76200</xdr:rowOff>
                  </from>
                  <to>
                    <xdr:col>4</xdr:col>
                    <xdr:colOff>514350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18" name="Button 32">
              <controlPr defaultSize="0" print="0" autoFill="0" autoPict="0" macro="[0]!team10">
                <anchor moveWithCells="1" sizeWithCells="1">
                  <from>
                    <xdr:col>3</xdr:col>
                    <xdr:colOff>47625</xdr:colOff>
                    <xdr:row>15</xdr:row>
                    <xdr:rowOff>66675</xdr:rowOff>
                  </from>
                  <to>
                    <xdr:col>4</xdr:col>
                    <xdr:colOff>514350</xdr:colOff>
                    <xdr:row>17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404"/>
  <sheetViews>
    <sheetView showZeros="0" zoomScaleNormal="100" workbookViewId="0">
      <selection activeCell="O5" sqref="O5"/>
    </sheetView>
  </sheetViews>
  <sheetFormatPr defaultColWidth="0" defaultRowHeight="12.75" x14ac:dyDescent="0.2"/>
  <cols>
    <col min="1" max="1" width="4.5703125" style="83" customWidth="1"/>
    <col min="2" max="2" width="1.5703125" style="83" customWidth="1"/>
    <col min="3" max="3" width="5.85546875" style="81" bestFit="1" customWidth="1"/>
    <col min="4" max="4" width="22.7109375" style="29" customWidth="1"/>
    <col min="5" max="20" width="3.7109375" style="31" customWidth="1"/>
    <col min="21" max="22" width="3.7109375" style="29" customWidth="1"/>
    <col min="23" max="23" width="3.7109375" style="31" customWidth="1"/>
    <col min="24" max="24" width="4.5703125" style="83" customWidth="1"/>
  </cols>
  <sheetData>
    <row r="1" spans="1:24" x14ac:dyDescent="0.2">
      <c r="D1" s="30"/>
      <c r="E1" s="167" t="s">
        <v>108</v>
      </c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</row>
    <row r="2" spans="1:24" ht="3" customHeight="1" x14ac:dyDescent="0.2">
      <c r="D2" s="32"/>
    </row>
    <row r="3" spans="1:24" x14ac:dyDescent="0.2">
      <c r="E3" s="167">
        <v>1</v>
      </c>
      <c r="F3" s="167"/>
      <c r="G3" s="167">
        <v>2</v>
      </c>
      <c r="H3" s="167"/>
      <c r="I3" s="167">
        <v>3</v>
      </c>
      <c r="J3" s="167"/>
      <c r="K3" s="167">
        <v>4</v>
      </c>
      <c r="L3" s="167"/>
      <c r="M3" s="167">
        <v>5</v>
      </c>
      <c r="N3" s="167"/>
      <c r="O3" s="167">
        <v>6</v>
      </c>
      <c r="P3" s="167"/>
      <c r="Q3" s="167">
        <v>7</v>
      </c>
      <c r="R3" s="167"/>
      <c r="S3" s="167">
        <v>8</v>
      </c>
      <c r="T3" s="167"/>
      <c r="U3" s="166" t="s">
        <v>83</v>
      </c>
      <c r="V3" s="166"/>
      <c r="W3" s="166"/>
    </row>
    <row r="4" spans="1:24" x14ac:dyDescent="0.2">
      <c r="A4" s="83" t="s">
        <v>92</v>
      </c>
      <c r="C4" s="82" t="s">
        <v>0</v>
      </c>
      <c r="D4" s="29" t="s">
        <v>1</v>
      </c>
      <c r="E4" s="31" t="s">
        <v>44</v>
      </c>
      <c r="F4" s="31" t="s">
        <v>46</v>
      </c>
      <c r="G4" s="31" t="s">
        <v>44</v>
      </c>
      <c r="H4" s="31" t="s">
        <v>46</v>
      </c>
      <c r="I4" s="31" t="s">
        <v>44</v>
      </c>
      <c r="J4" s="31" t="s">
        <v>46</v>
      </c>
      <c r="K4" s="31" t="s">
        <v>44</v>
      </c>
      <c r="L4" s="31" t="s">
        <v>46</v>
      </c>
      <c r="M4" s="31" t="s">
        <v>44</v>
      </c>
      <c r="N4" s="31" t="s">
        <v>46</v>
      </c>
      <c r="O4" s="31" t="s">
        <v>44</v>
      </c>
      <c r="P4" s="31" t="s">
        <v>46</v>
      </c>
      <c r="Q4" s="31" t="s">
        <v>44</v>
      </c>
      <c r="R4" s="31" t="s">
        <v>46</v>
      </c>
      <c r="S4" s="31" t="s">
        <v>44</v>
      </c>
      <c r="T4" s="31" t="s">
        <v>46</v>
      </c>
      <c r="U4" s="31" t="s">
        <v>44</v>
      </c>
      <c r="V4" s="31" t="s">
        <v>46</v>
      </c>
      <c r="W4" s="31" t="s">
        <v>48</v>
      </c>
      <c r="X4" s="83" t="s">
        <v>92</v>
      </c>
    </row>
    <row r="5" spans="1:24" x14ac:dyDescent="0.2">
      <c r="A5" s="83">
        <f>IF(D5="","",RANK(W5,W$5:W$404))</f>
        <v>6</v>
      </c>
      <c r="B5" s="29" t="str">
        <f>IF(FFA!B8="","",FFA!B8)</f>
        <v>T</v>
      </c>
      <c r="C5" s="81" t="str">
        <f>FFA!C8</f>
        <v>601A</v>
      </c>
      <c r="D5" s="29" t="str">
        <f>IF(FFA!D8="","",FFA!D8)</f>
        <v>Kylee Campbell</v>
      </c>
      <c r="E5" s="31">
        <f>FFA!H8</f>
        <v>47</v>
      </c>
      <c r="F5" s="31">
        <f>FFA!I8</f>
        <v>0</v>
      </c>
      <c r="G5" s="31">
        <f>FFA!M8</f>
        <v>44</v>
      </c>
      <c r="H5" s="31">
        <f>FFA!N8</f>
        <v>0</v>
      </c>
      <c r="I5" s="31">
        <f>FFA!R8</f>
        <v>50</v>
      </c>
      <c r="J5" s="31">
        <f>FFA!S8</f>
        <v>35</v>
      </c>
      <c r="K5" s="31">
        <f>FFA!W8</f>
        <v>44</v>
      </c>
      <c r="L5" s="31">
        <f>FFA!X8</f>
        <v>44</v>
      </c>
      <c r="M5" s="31">
        <f>FFA!AB8</f>
        <v>37</v>
      </c>
      <c r="N5" s="31">
        <f>FFA!AC8</f>
        <v>40</v>
      </c>
      <c r="O5" s="31">
        <f>FFA!AG8</f>
        <v>40</v>
      </c>
      <c r="P5" s="31">
        <f>FFA!AH8</f>
        <v>0</v>
      </c>
      <c r="Q5" s="31">
        <f>FFA!AL8</f>
        <v>0</v>
      </c>
      <c r="R5" s="31">
        <f>FFA!AM8</f>
        <v>0</v>
      </c>
      <c r="S5" s="31">
        <f>FFA!AQ8</f>
        <v>0</v>
      </c>
      <c r="T5" s="31">
        <f>FFA!AR8</f>
        <v>0</v>
      </c>
      <c r="U5" s="31">
        <f>IF(D5="","",E5+G5+I5+K5+M5+O5+Q5+S5)</f>
        <v>262</v>
      </c>
      <c r="V5" s="31">
        <f>IF(D5="","",F5+H5+J5+L5+N5+P5+R5+T5)</f>
        <v>119</v>
      </c>
      <c r="W5" s="31">
        <f>IF(D5="","",U5+V5)</f>
        <v>381</v>
      </c>
      <c r="X5" s="83">
        <f>IF(D5="","",RANK(W5,W$5:W$404))</f>
        <v>6</v>
      </c>
    </row>
    <row r="6" spans="1:24" x14ac:dyDescent="0.2">
      <c r="A6" s="83">
        <f t="shared" ref="A6:A69" si="0">IF(D6="","",RANK(W6,W$5:W$404))</f>
        <v>5</v>
      </c>
      <c r="B6" s="29" t="str">
        <f>IF(FFA!B9="","",FFA!B9)</f>
        <v>T</v>
      </c>
      <c r="C6" s="81" t="str">
        <f>FFA!C9</f>
        <v>601B</v>
      </c>
      <c r="D6" s="29" t="str">
        <f>IF(FFA!D9="","",FFA!D9)</f>
        <v>Kale Campbell</v>
      </c>
      <c r="E6" s="31">
        <f>FFA!H9</f>
        <v>47</v>
      </c>
      <c r="F6" s="31">
        <f>FFA!I9</f>
        <v>0</v>
      </c>
      <c r="G6" s="31">
        <f>FFA!M9</f>
        <v>50</v>
      </c>
      <c r="H6" s="31">
        <f>FFA!N9</f>
        <v>0</v>
      </c>
      <c r="I6" s="31">
        <f>FFA!R9</f>
        <v>46</v>
      </c>
      <c r="J6" s="31">
        <f>FFA!S9</f>
        <v>40</v>
      </c>
      <c r="K6" s="31">
        <f>FFA!W9</f>
        <v>47</v>
      </c>
      <c r="L6" s="31">
        <f>FFA!X9</f>
        <v>43</v>
      </c>
      <c r="M6" s="31">
        <f>FFA!AB9</f>
        <v>37</v>
      </c>
      <c r="N6" s="31">
        <f>FFA!AC9</f>
        <v>30</v>
      </c>
      <c r="O6" s="31">
        <f>FFA!AG9</f>
        <v>46</v>
      </c>
      <c r="P6" s="31">
        <f>FFA!AH9</f>
        <v>0</v>
      </c>
      <c r="Q6" s="31">
        <f>FFA!AL9</f>
        <v>0</v>
      </c>
      <c r="R6" s="31">
        <f>FFA!AM9</f>
        <v>0</v>
      </c>
      <c r="S6" s="31">
        <f>FFA!AQ9</f>
        <v>0</v>
      </c>
      <c r="T6" s="31">
        <f>FFA!AR9</f>
        <v>0</v>
      </c>
      <c r="U6" s="31">
        <f t="shared" ref="U6:U69" si="1">IF(D6="","",E6+G6+I6+K6+M6+O6+Q6+S6)</f>
        <v>273</v>
      </c>
      <c r="V6" s="31">
        <f t="shared" ref="V6:V69" si="2">IF(D6="","",F6+H6+J6+L6+N6+P6+R6+T6)</f>
        <v>113</v>
      </c>
      <c r="W6" s="31">
        <f t="shared" ref="W6:W69" si="3">IF(D6="","",U6+V6)</f>
        <v>386</v>
      </c>
      <c r="X6" s="83">
        <f t="shared" ref="X6:X69" si="4">IF(D6="","",RANK(W6,W$5:W$404))</f>
        <v>5</v>
      </c>
    </row>
    <row r="7" spans="1:24" x14ac:dyDescent="0.2">
      <c r="A7" s="83">
        <f t="shared" si="0"/>
        <v>12</v>
      </c>
      <c r="B7" s="29" t="str">
        <f>IF(FFA!B10="","",FFA!B10)</f>
        <v>T</v>
      </c>
      <c r="C7" s="81" t="str">
        <f>FFA!C10</f>
        <v>601C</v>
      </c>
      <c r="D7" s="29" t="str">
        <f>IF(FFA!D10="","",FFA!D10)</f>
        <v>Nathan Campbell</v>
      </c>
      <c r="E7" s="31">
        <f>FFA!H10</f>
        <v>50</v>
      </c>
      <c r="F7" s="31">
        <f>FFA!I10</f>
        <v>0</v>
      </c>
      <c r="G7" s="31">
        <f>FFA!M10</f>
        <v>42</v>
      </c>
      <c r="H7" s="31">
        <f>FFA!N10</f>
        <v>0</v>
      </c>
      <c r="I7" s="31">
        <f>FFA!R10</f>
        <v>34</v>
      </c>
      <c r="J7" s="31">
        <f>FFA!S10</f>
        <v>15</v>
      </c>
      <c r="K7" s="31">
        <f>FFA!W10</f>
        <v>39</v>
      </c>
      <c r="L7" s="31">
        <f>FFA!X10</f>
        <v>38</v>
      </c>
      <c r="M7" s="31">
        <f>FFA!AB10</f>
        <v>45</v>
      </c>
      <c r="N7" s="31">
        <f>FFA!AC10</f>
        <v>35</v>
      </c>
      <c r="O7" s="31">
        <f>FFA!AG10</f>
        <v>42</v>
      </c>
      <c r="P7" s="31">
        <f>FFA!AH10</f>
        <v>0</v>
      </c>
      <c r="Q7" s="31">
        <f>FFA!AL10</f>
        <v>0</v>
      </c>
      <c r="R7" s="31">
        <f>FFA!AM10</f>
        <v>0</v>
      </c>
      <c r="S7" s="31">
        <f>FFA!AQ10</f>
        <v>0</v>
      </c>
      <c r="T7" s="31">
        <f>FFA!AR10</f>
        <v>0</v>
      </c>
      <c r="U7" s="31">
        <f t="shared" si="1"/>
        <v>252</v>
      </c>
      <c r="V7" s="31">
        <f t="shared" si="2"/>
        <v>88</v>
      </c>
      <c r="W7" s="31">
        <f t="shared" si="3"/>
        <v>340</v>
      </c>
      <c r="X7" s="83">
        <f t="shared" si="4"/>
        <v>12</v>
      </c>
    </row>
    <row r="8" spans="1:24" x14ac:dyDescent="0.2">
      <c r="A8" s="83">
        <f t="shared" si="0"/>
        <v>10</v>
      </c>
      <c r="B8" s="29" t="str">
        <f>IF(FFA!B11="","",FFA!B11)</f>
        <v>T</v>
      </c>
      <c r="C8" s="81" t="str">
        <f>FFA!C11</f>
        <v>601D</v>
      </c>
      <c r="D8" s="29" t="str">
        <f>IF(FFA!D11="","",FFA!D11)</f>
        <v>Joel Pecha</v>
      </c>
      <c r="E8" s="31">
        <f>FFA!H11</f>
        <v>47</v>
      </c>
      <c r="F8" s="31">
        <f>FFA!I11</f>
        <v>0</v>
      </c>
      <c r="G8" s="31">
        <f>FFA!M11</f>
        <v>48</v>
      </c>
      <c r="H8" s="31">
        <f>FFA!N11</f>
        <v>0</v>
      </c>
      <c r="I8" s="31">
        <f>FFA!R11</f>
        <v>46</v>
      </c>
      <c r="J8" s="31">
        <f>FFA!S11</f>
        <v>30</v>
      </c>
      <c r="K8" s="31">
        <f>FFA!W11</f>
        <v>30</v>
      </c>
      <c r="L8" s="31">
        <f>FFA!X11</f>
        <v>30</v>
      </c>
      <c r="M8" s="31">
        <f>FFA!AB11</f>
        <v>45</v>
      </c>
      <c r="N8" s="31">
        <f>FFA!AC11</f>
        <v>35</v>
      </c>
      <c r="O8" s="31">
        <f>FFA!AG11</f>
        <v>42</v>
      </c>
      <c r="P8" s="31">
        <f>FFA!AH11</f>
        <v>0</v>
      </c>
      <c r="Q8" s="31">
        <f>FFA!AL11</f>
        <v>0</v>
      </c>
      <c r="R8" s="31">
        <f>FFA!AM11</f>
        <v>0</v>
      </c>
      <c r="S8" s="31">
        <f>FFA!AQ11</f>
        <v>0</v>
      </c>
      <c r="T8" s="31">
        <f>FFA!AR11</f>
        <v>0</v>
      </c>
      <c r="U8" s="31">
        <f t="shared" si="1"/>
        <v>258</v>
      </c>
      <c r="V8" s="31">
        <f t="shared" si="2"/>
        <v>95</v>
      </c>
      <c r="W8" s="31">
        <f t="shared" si="3"/>
        <v>353</v>
      </c>
      <c r="X8" s="83">
        <f t="shared" si="4"/>
        <v>10</v>
      </c>
    </row>
    <row r="9" spans="1:24" x14ac:dyDescent="0.2">
      <c r="A9" s="83">
        <f t="shared" si="0"/>
        <v>15</v>
      </c>
      <c r="B9" s="29" t="str">
        <f>IF(FFA!B12="","",FFA!B12)</f>
        <v>I</v>
      </c>
      <c r="C9" s="81" t="str">
        <f>FFA!C12</f>
        <v>602A</v>
      </c>
      <c r="D9" s="29" t="str">
        <f>IF(FFA!D12="","",FFA!D12)</f>
        <v>Ruston Erikson</v>
      </c>
      <c r="E9" s="31">
        <f>FFA!H12</f>
        <v>47</v>
      </c>
      <c r="F9" s="31">
        <f>FFA!I12</f>
        <v>0</v>
      </c>
      <c r="G9" s="31">
        <f>FFA!M12</f>
        <v>36</v>
      </c>
      <c r="H9" s="31">
        <f>FFA!N12</f>
        <v>0</v>
      </c>
      <c r="I9" s="31">
        <f>FFA!R12</f>
        <v>46</v>
      </c>
      <c r="J9" s="31">
        <f>FFA!S12</f>
        <v>20</v>
      </c>
      <c r="K9" s="31">
        <f>FFA!W12</f>
        <v>50</v>
      </c>
      <c r="L9" s="31">
        <f>FFA!X12</f>
        <v>34</v>
      </c>
      <c r="M9" s="31">
        <f>FFA!AB12</f>
        <v>23</v>
      </c>
      <c r="N9" s="31">
        <f>FFA!AC12</f>
        <v>15</v>
      </c>
      <c r="O9" s="31">
        <f>FFA!AG12</f>
        <v>38</v>
      </c>
      <c r="P9" s="31">
        <f>FFA!AH12</f>
        <v>0</v>
      </c>
      <c r="Q9" s="31">
        <f>FFA!AL12</f>
        <v>0</v>
      </c>
      <c r="R9" s="31">
        <f>FFA!AM12</f>
        <v>0</v>
      </c>
      <c r="S9" s="31">
        <f>FFA!AQ12</f>
        <v>0</v>
      </c>
      <c r="T9" s="31">
        <f>FFA!AR12</f>
        <v>0</v>
      </c>
      <c r="U9" s="31">
        <f t="shared" si="1"/>
        <v>240</v>
      </c>
      <c r="V9" s="31">
        <f t="shared" si="2"/>
        <v>69</v>
      </c>
      <c r="W9" s="31">
        <f t="shared" si="3"/>
        <v>309</v>
      </c>
      <c r="X9" s="83">
        <f t="shared" si="4"/>
        <v>15</v>
      </c>
    </row>
    <row r="10" spans="1:24" x14ac:dyDescent="0.2">
      <c r="A10" s="83">
        <f t="shared" si="0"/>
        <v>1</v>
      </c>
      <c r="B10" s="29" t="str">
        <f>IF(FFA!B13="","",FFA!B13)</f>
        <v>I</v>
      </c>
      <c r="C10" s="81" t="str">
        <f>FFA!C13</f>
        <v>602B</v>
      </c>
      <c r="D10" s="29" t="str">
        <f>IF(FFA!D13="","",FFA!D13)</f>
        <v>Daniel Goodwin</v>
      </c>
      <c r="E10" s="31">
        <f>FFA!H13</f>
        <v>50</v>
      </c>
      <c r="F10" s="31">
        <f>FFA!I13</f>
        <v>0</v>
      </c>
      <c r="G10" s="31">
        <f>FFA!M13</f>
        <v>50</v>
      </c>
      <c r="H10" s="31">
        <f>FFA!N13</f>
        <v>0</v>
      </c>
      <c r="I10" s="31">
        <f>FFA!R13</f>
        <v>50</v>
      </c>
      <c r="J10" s="31">
        <f>FFA!S13</f>
        <v>40</v>
      </c>
      <c r="K10" s="31">
        <f>FFA!W13</f>
        <v>47</v>
      </c>
      <c r="L10" s="31">
        <f>FFA!X13</f>
        <v>43</v>
      </c>
      <c r="M10" s="31">
        <f>FFA!AB13</f>
        <v>45</v>
      </c>
      <c r="N10" s="31">
        <f>FFA!AC13</f>
        <v>35</v>
      </c>
      <c r="O10" s="31">
        <f>FFA!AG13</f>
        <v>50</v>
      </c>
      <c r="P10" s="31">
        <f>FFA!AH13</f>
        <v>0</v>
      </c>
      <c r="Q10" s="31">
        <f>FFA!AL13</f>
        <v>0</v>
      </c>
      <c r="R10" s="31">
        <f>FFA!AM13</f>
        <v>0</v>
      </c>
      <c r="S10" s="31">
        <f>FFA!AQ13</f>
        <v>0</v>
      </c>
      <c r="T10" s="31">
        <f>FFA!AR13</f>
        <v>0</v>
      </c>
      <c r="U10" s="31">
        <f t="shared" si="1"/>
        <v>292</v>
      </c>
      <c r="V10" s="31">
        <f t="shared" si="2"/>
        <v>118</v>
      </c>
      <c r="W10" s="31">
        <f t="shared" si="3"/>
        <v>410</v>
      </c>
      <c r="X10" s="83">
        <f t="shared" si="4"/>
        <v>1</v>
      </c>
    </row>
    <row r="11" spans="1:24" x14ac:dyDescent="0.2">
      <c r="A11" s="83">
        <f t="shared" si="0"/>
        <v>13</v>
      </c>
      <c r="B11" s="29" t="str">
        <f>IF(FFA!B14="","",FFA!B14)</f>
        <v>I</v>
      </c>
      <c r="C11" s="81" t="str">
        <f>FFA!C14</f>
        <v>602C</v>
      </c>
      <c r="D11" s="29" t="str">
        <f>IF(FFA!D14="","",FFA!D14)</f>
        <v>Emma Taylor</v>
      </c>
      <c r="E11" s="31">
        <f>FFA!H14</f>
        <v>41</v>
      </c>
      <c r="F11" s="31">
        <f>FFA!I14</f>
        <v>0</v>
      </c>
      <c r="G11" s="31">
        <f>FFA!M14</f>
        <v>44</v>
      </c>
      <c r="H11" s="31">
        <f>FFA!N14</f>
        <v>0</v>
      </c>
      <c r="I11" s="31">
        <f>FFA!R14</f>
        <v>50</v>
      </c>
      <c r="J11" s="31">
        <f>FFA!S14</f>
        <v>25</v>
      </c>
      <c r="K11" s="31">
        <f>FFA!W14</f>
        <v>40</v>
      </c>
      <c r="L11" s="31">
        <f>FFA!X14</f>
        <v>40</v>
      </c>
      <c r="M11" s="31">
        <f>FFA!AB14</f>
        <v>39</v>
      </c>
      <c r="N11" s="31">
        <f>FFA!AC14</f>
        <v>30</v>
      </c>
      <c r="O11" s="31">
        <f>FFA!AG14</f>
        <v>24</v>
      </c>
      <c r="P11" s="31">
        <f>FFA!AH14</f>
        <v>0</v>
      </c>
      <c r="Q11" s="31">
        <f>FFA!AL14</f>
        <v>0</v>
      </c>
      <c r="R11" s="31">
        <f>FFA!AM14</f>
        <v>0</v>
      </c>
      <c r="S11" s="31">
        <f>FFA!AQ14</f>
        <v>0</v>
      </c>
      <c r="T11" s="31">
        <f>FFA!AR14</f>
        <v>0</v>
      </c>
      <c r="U11" s="31">
        <f t="shared" si="1"/>
        <v>238</v>
      </c>
      <c r="V11" s="31">
        <f t="shared" si="2"/>
        <v>95</v>
      </c>
      <c r="W11" s="31">
        <f t="shared" si="3"/>
        <v>333</v>
      </c>
      <c r="X11" s="83">
        <f t="shared" si="4"/>
        <v>13</v>
      </c>
    </row>
    <row r="12" spans="1:24" x14ac:dyDescent="0.2">
      <c r="A12" s="83">
        <f t="shared" si="0"/>
        <v>11</v>
      </c>
      <c r="B12" s="29" t="str">
        <f>IF(FFA!B15="","",FFA!B15)</f>
        <v>I</v>
      </c>
      <c r="C12" s="81" t="str">
        <f>FFA!C15</f>
        <v>602D</v>
      </c>
      <c r="D12" s="29" t="str">
        <f>IF(FFA!D15="","",FFA!D15)</f>
        <v>Newt Hutchison</v>
      </c>
      <c r="E12" s="31">
        <f>FFA!H15</f>
        <v>47</v>
      </c>
      <c r="F12" s="31">
        <f>FFA!I15</f>
        <v>0</v>
      </c>
      <c r="G12" s="31">
        <f>FFA!M15</f>
        <v>42</v>
      </c>
      <c r="H12" s="31">
        <f>FFA!N15</f>
        <v>0</v>
      </c>
      <c r="I12" s="31">
        <f>FFA!R15</f>
        <v>48</v>
      </c>
      <c r="J12" s="31">
        <f>FFA!S15</f>
        <v>30</v>
      </c>
      <c r="K12" s="31">
        <f>FFA!W15</f>
        <v>39</v>
      </c>
      <c r="L12" s="31">
        <f>FFA!X15</f>
        <v>28</v>
      </c>
      <c r="M12" s="31">
        <f>FFA!AB15</f>
        <v>50</v>
      </c>
      <c r="N12" s="31">
        <f>FFA!AC15</f>
        <v>35</v>
      </c>
      <c r="O12" s="31">
        <f>FFA!AG15</f>
        <v>29</v>
      </c>
      <c r="P12" s="31">
        <f>FFA!AH15</f>
        <v>0</v>
      </c>
      <c r="Q12" s="31">
        <f>FFA!AL15</f>
        <v>0</v>
      </c>
      <c r="R12" s="31">
        <f>FFA!AM15</f>
        <v>0</v>
      </c>
      <c r="S12" s="31">
        <f>FFA!AQ15</f>
        <v>0</v>
      </c>
      <c r="T12" s="31">
        <f>FFA!AR15</f>
        <v>0</v>
      </c>
      <c r="U12" s="31">
        <f t="shared" si="1"/>
        <v>255</v>
      </c>
      <c r="V12" s="31">
        <f t="shared" si="2"/>
        <v>93</v>
      </c>
      <c r="W12" s="31">
        <f t="shared" si="3"/>
        <v>348</v>
      </c>
      <c r="X12" s="83">
        <f t="shared" si="4"/>
        <v>11</v>
      </c>
    </row>
    <row r="13" spans="1:24" x14ac:dyDescent="0.2">
      <c r="A13" s="83">
        <f t="shared" si="0"/>
        <v>7</v>
      </c>
      <c r="B13" s="29" t="str">
        <f>IF(FFA!B16="","",FFA!B16)</f>
        <v>T</v>
      </c>
      <c r="C13" s="81" t="str">
        <f>FFA!C16</f>
        <v>603A</v>
      </c>
      <c r="D13" s="29" t="str">
        <f>IF(FFA!D16="","",FFA!D16)</f>
        <v>Tyler Stiechen</v>
      </c>
      <c r="E13" s="31">
        <f>FFA!H16</f>
        <v>47</v>
      </c>
      <c r="F13" s="31">
        <f>FFA!I16</f>
        <v>0</v>
      </c>
      <c r="G13" s="31">
        <f>FFA!M16</f>
        <v>50</v>
      </c>
      <c r="H13" s="31">
        <f>FFA!N16</f>
        <v>0</v>
      </c>
      <c r="I13" s="31">
        <f>FFA!R16</f>
        <v>46</v>
      </c>
      <c r="J13" s="31">
        <f>FFA!S16</f>
        <v>30</v>
      </c>
      <c r="K13" s="31">
        <f>FFA!W16</f>
        <v>44</v>
      </c>
      <c r="L13" s="31">
        <f>FFA!X16</f>
        <v>45</v>
      </c>
      <c r="M13" s="31">
        <f>FFA!AB16</f>
        <v>47</v>
      </c>
      <c r="N13" s="31">
        <f>FFA!AC16</f>
        <v>30</v>
      </c>
      <c r="O13" s="31">
        <f>FFA!AG16</f>
        <v>40</v>
      </c>
      <c r="P13" s="31">
        <f>FFA!AH16</f>
        <v>0</v>
      </c>
      <c r="Q13" s="31">
        <f>FFA!AL16</f>
        <v>0</v>
      </c>
      <c r="R13" s="31">
        <f>FFA!AM16</f>
        <v>0</v>
      </c>
      <c r="S13" s="31">
        <f>FFA!AQ16</f>
        <v>0</v>
      </c>
      <c r="T13" s="31">
        <f>FFA!AR16</f>
        <v>0</v>
      </c>
      <c r="U13" s="31">
        <f t="shared" si="1"/>
        <v>274</v>
      </c>
      <c r="V13" s="31">
        <f t="shared" si="2"/>
        <v>105</v>
      </c>
      <c r="W13" s="31">
        <f t="shared" si="3"/>
        <v>379</v>
      </c>
      <c r="X13" s="83">
        <f t="shared" si="4"/>
        <v>7</v>
      </c>
    </row>
    <row r="14" spans="1:24" x14ac:dyDescent="0.2">
      <c r="A14" s="83">
        <f t="shared" si="0"/>
        <v>3</v>
      </c>
      <c r="B14" s="29" t="str">
        <f>IF(FFA!B17="","",FFA!B17)</f>
        <v>T</v>
      </c>
      <c r="C14" s="81" t="str">
        <f>FFA!C17</f>
        <v>603B</v>
      </c>
      <c r="D14" s="29" t="str">
        <f>IF(FFA!D17="","",FFA!D17)</f>
        <v>Caleb Edens</v>
      </c>
      <c r="E14" s="31">
        <f>FFA!H17</f>
        <v>50</v>
      </c>
      <c r="F14" s="31">
        <f>FFA!I17</f>
        <v>0</v>
      </c>
      <c r="G14" s="31">
        <f>FFA!M17</f>
        <v>48</v>
      </c>
      <c r="H14" s="31">
        <f>FFA!N17</f>
        <v>0</v>
      </c>
      <c r="I14" s="31">
        <f>FFA!R17</f>
        <v>50</v>
      </c>
      <c r="J14" s="31">
        <f>FFA!S17</f>
        <v>35</v>
      </c>
      <c r="K14" s="31">
        <f>FFA!W17</f>
        <v>47</v>
      </c>
      <c r="L14" s="31">
        <f>FFA!X17</f>
        <v>44</v>
      </c>
      <c r="M14" s="31">
        <f>FFA!AB17</f>
        <v>39</v>
      </c>
      <c r="N14" s="31">
        <f>FFA!AC17</f>
        <v>40</v>
      </c>
      <c r="O14" s="31">
        <f>FFA!AG17</f>
        <v>40</v>
      </c>
      <c r="P14" s="31">
        <f>FFA!AH17</f>
        <v>0</v>
      </c>
      <c r="Q14" s="31">
        <f>FFA!AL17</f>
        <v>0</v>
      </c>
      <c r="R14" s="31">
        <f>FFA!AM17</f>
        <v>0</v>
      </c>
      <c r="S14" s="31">
        <f>FFA!AQ17</f>
        <v>0</v>
      </c>
      <c r="T14" s="31">
        <f>FFA!AR17</f>
        <v>0</v>
      </c>
      <c r="U14" s="31">
        <f t="shared" si="1"/>
        <v>274</v>
      </c>
      <c r="V14" s="31">
        <f t="shared" si="2"/>
        <v>119</v>
      </c>
      <c r="W14" s="31">
        <f t="shared" si="3"/>
        <v>393</v>
      </c>
      <c r="X14" s="83">
        <f t="shared" si="4"/>
        <v>3</v>
      </c>
    </row>
    <row r="15" spans="1:24" x14ac:dyDescent="0.2">
      <c r="A15" s="83">
        <f t="shared" si="0"/>
        <v>4</v>
      </c>
      <c r="B15" s="29" t="str">
        <f>IF(FFA!B18="","",FFA!B18)</f>
        <v>T</v>
      </c>
      <c r="C15" s="81" t="str">
        <f>FFA!C18</f>
        <v>603C</v>
      </c>
      <c r="D15" s="29" t="str">
        <f>IF(FFA!D18="","",FFA!D18)</f>
        <v>Hattie Steichen</v>
      </c>
      <c r="E15" s="31">
        <f>FFA!H18</f>
        <v>50</v>
      </c>
      <c r="F15" s="31">
        <f>FFA!I18</f>
        <v>0</v>
      </c>
      <c r="G15" s="31">
        <f>FFA!M18</f>
        <v>42</v>
      </c>
      <c r="H15" s="31">
        <f>FFA!N18</f>
        <v>0</v>
      </c>
      <c r="I15" s="31">
        <f>FFA!R18</f>
        <v>50</v>
      </c>
      <c r="J15" s="31">
        <f>FFA!S18</f>
        <v>40</v>
      </c>
      <c r="K15" s="31">
        <f>FFA!W18</f>
        <v>44</v>
      </c>
      <c r="L15" s="31">
        <f>FFA!X18</f>
        <v>45</v>
      </c>
      <c r="M15" s="31">
        <f>FFA!AB18</f>
        <v>45</v>
      </c>
      <c r="N15" s="31">
        <f>FFA!AC18</f>
        <v>30</v>
      </c>
      <c r="O15" s="31">
        <f>FFA!AG18</f>
        <v>46</v>
      </c>
      <c r="P15" s="31">
        <f>FFA!AH18</f>
        <v>0</v>
      </c>
      <c r="Q15" s="31">
        <f>FFA!AL18</f>
        <v>0</v>
      </c>
      <c r="R15" s="31">
        <f>FFA!AM18</f>
        <v>0</v>
      </c>
      <c r="S15" s="31">
        <f>FFA!AQ18</f>
        <v>0</v>
      </c>
      <c r="T15" s="31">
        <f>FFA!AR18</f>
        <v>0</v>
      </c>
      <c r="U15" s="31">
        <f t="shared" si="1"/>
        <v>277</v>
      </c>
      <c r="V15" s="31">
        <f t="shared" si="2"/>
        <v>115</v>
      </c>
      <c r="W15" s="31">
        <f t="shared" si="3"/>
        <v>392</v>
      </c>
      <c r="X15" s="83">
        <f t="shared" si="4"/>
        <v>4</v>
      </c>
    </row>
    <row r="16" spans="1:24" x14ac:dyDescent="0.2">
      <c r="A16" s="83">
        <f t="shared" si="0"/>
        <v>2</v>
      </c>
      <c r="B16" s="29" t="str">
        <f>IF(FFA!B19="","",FFA!B19)</f>
        <v>T</v>
      </c>
      <c r="C16" s="81" t="str">
        <f>FFA!C19</f>
        <v>603D</v>
      </c>
      <c r="D16" s="29" t="str">
        <f>IF(FFA!D19="","",FFA!D19)</f>
        <v>Katy Frazier</v>
      </c>
      <c r="E16" s="31">
        <f>FFA!H19</f>
        <v>48</v>
      </c>
      <c r="F16" s="31">
        <f>FFA!I19</f>
        <v>0</v>
      </c>
      <c r="G16" s="31">
        <f>FFA!M19</f>
        <v>50</v>
      </c>
      <c r="H16" s="31">
        <f>FFA!N19</f>
        <v>0</v>
      </c>
      <c r="I16" s="31">
        <f>FFA!R19</f>
        <v>50</v>
      </c>
      <c r="J16" s="31">
        <f>FFA!S19</f>
        <v>45</v>
      </c>
      <c r="K16" s="31">
        <f>FFA!W19</f>
        <v>39</v>
      </c>
      <c r="L16" s="31">
        <f>FFA!X19</f>
        <v>41</v>
      </c>
      <c r="M16" s="31">
        <f>FFA!AB19</f>
        <v>50</v>
      </c>
      <c r="N16" s="31">
        <f>FFA!AC19</f>
        <v>25</v>
      </c>
      <c r="O16" s="31">
        <f>FFA!AG19</f>
        <v>50</v>
      </c>
      <c r="P16" s="31">
        <f>FFA!AH19</f>
        <v>0</v>
      </c>
      <c r="Q16" s="31">
        <f>FFA!AL19</f>
        <v>0</v>
      </c>
      <c r="R16" s="31">
        <f>FFA!AM19</f>
        <v>0</v>
      </c>
      <c r="S16" s="31">
        <f>FFA!AQ19</f>
        <v>0</v>
      </c>
      <c r="T16" s="31">
        <f>FFA!AR19</f>
        <v>0</v>
      </c>
      <c r="U16" s="31">
        <f t="shared" si="1"/>
        <v>287</v>
      </c>
      <c r="V16" s="31">
        <f t="shared" si="2"/>
        <v>111</v>
      </c>
      <c r="W16" s="31">
        <f t="shared" si="3"/>
        <v>398</v>
      </c>
      <c r="X16" s="83">
        <f t="shared" si="4"/>
        <v>2</v>
      </c>
    </row>
    <row r="17" spans="1:24" x14ac:dyDescent="0.2">
      <c r="A17" s="83">
        <f t="shared" si="0"/>
        <v>14</v>
      </c>
      <c r="B17" s="29" t="str">
        <f>IF(FFA!B20="","",FFA!B20)</f>
        <v>T</v>
      </c>
      <c r="C17" s="81" t="str">
        <f>FFA!C20</f>
        <v>605A</v>
      </c>
      <c r="D17" s="29" t="str">
        <f>IF(FFA!D20="","",FFA!D20)</f>
        <v>Hunter Fox</v>
      </c>
      <c r="E17" s="31">
        <f>FFA!H20</f>
        <v>29</v>
      </c>
      <c r="F17" s="31">
        <f>FFA!I20</f>
        <v>0</v>
      </c>
      <c r="G17" s="31">
        <f>FFA!M20</f>
        <v>44</v>
      </c>
      <c r="H17" s="31">
        <f>FFA!N20</f>
        <v>0</v>
      </c>
      <c r="I17" s="31">
        <f>FFA!R20</f>
        <v>46</v>
      </c>
      <c r="J17" s="31">
        <f>FFA!S20</f>
        <v>20</v>
      </c>
      <c r="K17" s="31">
        <f>FFA!W20</f>
        <v>27</v>
      </c>
      <c r="L17" s="31">
        <f>FFA!X20</f>
        <v>33</v>
      </c>
      <c r="M17" s="31">
        <f>FFA!AB20</f>
        <v>50</v>
      </c>
      <c r="N17" s="31">
        <f>FFA!AC20</f>
        <v>25</v>
      </c>
      <c r="O17" s="31">
        <f>FFA!AG20</f>
        <v>46</v>
      </c>
      <c r="P17" s="31">
        <f>FFA!AH20</f>
        <v>0</v>
      </c>
      <c r="Q17" s="31">
        <f>FFA!AL20</f>
        <v>0</v>
      </c>
      <c r="R17" s="31">
        <f>FFA!AM20</f>
        <v>0</v>
      </c>
      <c r="S17" s="31">
        <f>FFA!AQ20</f>
        <v>0</v>
      </c>
      <c r="T17" s="31">
        <f>FFA!AR20</f>
        <v>0</v>
      </c>
      <c r="U17" s="31">
        <f t="shared" si="1"/>
        <v>242</v>
      </c>
      <c r="V17" s="31">
        <f t="shared" si="2"/>
        <v>78</v>
      </c>
      <c r="W17" s="31">
        <f t="shared" si="3"/>
        <v>320</v>
      </c>
      <c r="X17" s="83">
        <f t="shared" si="4"/>
        <v>14</v>
      </c>
    </row>
    <row r="18" spans="1:24" x14ac:dyDescent="0.2">
      <c r="A18" s="83">
        <f t="shared" si="0"/>
        <v>8</v>
      </c>
      <c r="B18" s="29" t="str">
        <f>IF(FFA!B21="","",FFA!B21)</f>
        <v>T</v>
      </c>
      <c r="C18" s="81" t="str">
        <f>FFA!C21</f>
        <v>605B</v>
      </c>
      <c r="D18" s="29" t="str">
        <f>IF(FFA!D21="","",FFA!D21)</f>
        <v>Sarah Kienzle</v>
      </c>
      <c r="E18" s="31">
        <f>FFA!H21</f>
        <v>39</v>
      </c>
      <c r="F18" s="31">
        <f>FFA!I21</f>
        <v>0</v>
      </c>
      <c r="G18" s="31">
        <f>FFA!M21</f>
        <v>44</v>
      </c>
      <c r="H18" s="31">
        <f>FFA!N21</f>
        <v>0</v>
      </c>
      <c r="I18" s="31">
        <f>FFA!R21</f>
        <v>50</v>
      </c>
      <c r="J18" s="31">
        <f>FFA!S21</f>
        <v>25</v>
      </c>
      <c r="K18" s="31">
        <f>FFA!W21</f>
        <v>50</v>
      </c>
      <c r="L18" s="31">
        <f>FFA!X21</f>
        <v>30</v>
      </c>
      <c r="M18" s="31">
        <f>FFA!AB21</f>
        <v>50</v>
      </c>
      <c r="N18" s="31">
        <f>FFA!AC21</f>
        <v>20</v>
      </c>
      <c r="O18" s="31">
        <f>FFA!AG21</f>
        <v>50</v>
      </c>
      <c r="P18" s="31">
        <f>FFA!AH21</f>
        <v>0</v>
      </c>
      <c r="Q18" s="31">
        <f>FFA!AL21</f>
        <v>0</v>
      </c>
      <c r="R18" s="31">
        <f>FFA!AM21</f>
        <v>0</v>
      </c>
      <c r="S18" s="31">
        <f>FFA!AQ21</f>
        <v>0</v>
      </c>
      <c r="T18" s="31">
        <f>FFA!AR21</f>
        <v>0</v>
      </c>
      <c r="U18" s="31">
        <f t="shared" si="1"/>
        <v>283</v>
      </c>
      <c r="V18" s="31">
        <f t="shared" si="2"/>
        <v>75</v>
      </c>
      <c r="W18" s="31">
        <f t="shared" si="3"/>
        <v>358</v>
      </c>
      <c r="X18" s="83">
        <f t="shared" si="4"/>
        <v>8</v>
      </c>
    </row>
    <row r="19" spans="1:24" x14ac:dyDescent="0.2">
      <c r="A19" s="83">
        <f t="shared" si="0"/>
        <v>9</v>
      </c>
      <c r="B19" s="29" t="str">
        <f>IF(FFA!B22="","",FFA!B22)</f>
        <v>T</v>
      </c>
      <c r="C19" s="81" t="str">
        <f>FFA!C22</f>
        <v>605C</v>
      </c>
      <c r="D19" s="29" t="str">
        <f>IF(FFA!D22="","",FFA!D22)</f>
        <v>Jewley Crane</v>
      </c>
      <c r="E19" s="31">
        <f>FFA!H22</f>
        <v>50</v>
      </c>
      <c r="F19" s="31">
        <f>FFA!I22</f>
        <v>0</v>
      </c>
      <c r="G19" s="31">
        <f>FFA!M22</f>
        <v>44</v>
      </c>
      <c r="H19" s="31">
        <f>FFA!N22</f>
        <v>0</v>
      </c>
      <c r="I19" s="31">
        <f>FFA!R22</f>
        <v>46</v>
      </c>
      <c r="J19" s="31">
        <f>FFA!S22</f>
        <v>20</v>
      </c>
      <c r="K19" s="31">
        <f>FFA!W22</f>
        <v>47</v>
      </c>
      <c r="L19" s="31">
        <f>FFA!X22</f>
        <v>40</v>
      </c>
      <c r="M19" s="31">
        <f>FFA!AB22</f>
        <v>45</v>
      </c>
      <c r="N19" s="31">
        <f>FFA!AC22</f>
        <v>35</v>
      </c>
      <c r="O19" s="31">
        <f>FFA!AG22</f>
        <v>27</v>
      </c>
      <c r="P19" s="31">
        <f>FFA!AH22</f>
        <v>0</v>
      </c>
      <c r="Q19" s="31">
        <f>FFA!AL22</f>
        <v>0</v>
      </c>
      <c r="R19" s="31">
        <f>FFA!AM22</f>
        <v>0</v>
      </c>
      <c r="S19" s="31">
        <f>FFA!AQ22</f>
        <v>0</v>
      </c>
      <c r="T19" s="31">
        <f>FFA!AR22</f>
        <v>0</v>
      </c>
      <c r="U19" s="31">
        <f t="shared" si="1"/>
        <v>259</v>
      </c>
      <c r="V19" s="31">
        <f t="shared" si="2"/>
        <v>95</v>
      </c>
      <c r="W19" s="31">
        <f t="shared" si="3"/>
        <v>354</v>
      </c>
      <c r="X19" s="83">
        <f t="shared" si="4"/>
        <v>9</v>
      </c>
    </row>
    <row r="20" spans="1:24" x14ac:dyDescent="0.2">
      <c r="A20" s="83">
        <f t="shared" si="0"/>
        <v>16</v>
      </c>
      <c r="B20" s="29" t="str">
        <f>IF(FFA!B23="","",FFA!B23)</f>
        <v>T</v>
      </c>
      <c r="C20" s="81" t="str">
        <f>FFA!C23</f>
        <v>605D</v>
      </c>
      <c r="D20" s="29" t="str">
        <f>IF(FFA!D23="","",FFA!D23)</f>
        <v>Evan Hines</v>
      </c>
      <c r="E20" s="31">
        <f>FFA!H23</f>
        <v>45</v>
      </c>
      <c r="F20" s="31">
        <f>FFA!I23</f>
        <v>0</v>
      </c>
      <c r="G20" s="31">
        <f>FFA!M23</f>
        <v>38</v>
      </c>
      <c r="H20" s="31">
        <f>FFA!N23</f>
        <v>0</v>
      </c>
      <c r="I20" s="31">
        <f>FFA!R23</f>
        <v>38</v>
      </c>
      <c r="J20" s="31">
        <f>FFA!S23</f>
        <v>25</v>
      </c>
      <c r="K20" s="31">
        <f>FFA!W23</f>
        <v>22</v>
      </c>
      <c r="L20" s="31">
        <f>FFA!X23</f>
        <v>28</v>
      </c>
      <c r="M20" s="31">
        <f>FFA!AB23</f>
        <v>45</v>
      </c>
      <c r="N20" s="31">
        <f>FFA!AC23</f>
        <v>10</v>
      </c>
      <c r="O20" s="31">
        <f>FFA!AG23</f>
        <v>35</v>
      </c>
      <c r="P20" s="31">
        <f>FFA!AH23</f>
        <v>0</v>
      </c>
      <c r="Q20" s="31">
        <f>FFA!AL23</f>
        <v>0</v>
      </c>
      <c r="R20" s="31">
        <f>FFA!AM23</f>
        <v>0</v>
      </c>
      <c r="S20" s="31">
        <f>FFA!AQ23</f>
        <v>0</v>
      </c>
      <c r="T20" s="31">
        <f>FFA!AR23</f>
        <v>0</v>
      </c>
      <c r="U20" s="31">
        <f t="shared" si="1"/>
        <v>223</v>
      </c>
      <c r="V20" s="31">
        <f t="shared" si="2"/>
        <v>63</v>
      </c>
      <c r="W20" s="31">
        <f t="shared" si="3"/>
        <v>286</v>
      </c>
      <c r="X20" s="83">
        <f t="shared" si="4"/>
        <v>16</v>
      </c>
    </row>
    <row r="21" spans="1:24" x14ac:dyDescent="0.2">
      <c r="A21" s="83" t="str">
        <f t="shared" si="0"/>
        <v/>
      </c>
      <c r="B21" s="29" t="str">
        <f>IF(FFA!B24="","",FFA!B24)</f>
        <v/>
      </c>
      <c r="C21" s="81" t="str">
        <f>FFA!C24</f>
        <v>05-A</v>
      </c>
      <c r="D21" s="29" t="str">
        <f>IF(FFA!D24="","",FFA!D24)</f>
        <v/>
      </c>
      <c r="E21" s="31">
        <f>FFA!H24</f>
        <v>0</v>
      </c>
      <c r="F21" s="31">
        <f>FFA!I24</f>
        <v>0</v>
      </c>
      <c r="G21" s="31">
        <f>FFA!M24</f>
        <v>0</v>
      </c>
      <c r="H21" s="31">
        <f>FFA!N24</f>
        <v>0</v>
      </c>
      <c r="I21" s="31">
        <f>FFA!R24</f>
        <v>0</v>
      </c>
      <c r="J21" s="31">
        <f>FFA!S24</f>
        <v>0</v>
      </c>
      <c r="K21" s="31">
        <f>FFA!W24</f>
        <v>0</v>
      </c>
      <c r="L21" s="31">
        <f>FFA!X24</f>
        <v>0</v>
      </c>
      <c r="M21" s="31">
        <f>FFA!AB24</f>
        <v>0</v>
      </c>
      <c r="N21" s="31">
        <f>FFA!AC24</f>
        <v>0</v>
      </c>
      <c r="O21" s="31">
        <f>FFA!AG24</f>
        <v>0</v>
      </c>
      <c r="P21" s="31">
        <f>FFA!AH24</f>
        <v>0</v>
      </c>
      <c r="Q21" s="31">
        <f>FFA!AL24</f>
        <v>0</v>
      </c>
      <c r="R21" s="31">
        <f>FFA!AM24</f>
        <v>0</v>
      </c>
      <c r="S21" s="31">
        <f>FFA!AQ24</f>
        <v>0</v>
      </c>
      <c r="T21" s="31">
        <f>FFA!AR24</f>
        <v>0</v>
      </c>
      <c r="U21" s="31" t="str">
        <f t="shared" si="1"/>
        <v/>
      </c>
      <c r="V21" s="31" t="str">
        <f t="shared" si="2"/>
        <v/>
      </c>
      <c r="W21" s="31" t="str">
        <f t="shared" si="3"/>
        <v/>
      </c>
      <c r="X21" s="83" t="str">
        <f t="shared" si="4"/>
        <v/>
      </c>
    </row>
    <row r="22" spans="1:24" x14ac:dyDescent="0.2">
      <c r="A22" s="83" t="str">
        <f t="shared" si="0"/>
        <v/>
      </c>
      <c r="B22" s="29" t="str">
        <f>IF(FFA!B25="","",FFA!B25)</f>
        <v/>
      </c>
      <c r="C22" s="81" t="str">
        <f>FFA!C25</f>
        <v>05-B</v>
      </c>
      <c r="D22" s="29" t="str">
        <f>IF(FFA!D25="","",FFA!D25)</f>
        <v/>
      </c>
      <c r="E22" s="31">
        <f>FFA!H25</f>
        <v>0</v>
      </c>
      <c r="F22" s="31">
        <f>FFA!I25</f>
        <v>0</v>
      </c>
      <c r="G22" s="31">
        <f>FFA!M25</f>
        <v>0</v>
      </c>
      <c r="H22" s="31">
        <f>FFA!N25</f>
        <v>0</v>
      </c>
      <c r="I22" s="31">
        <f>FFA!R25</f>
        <v>0</v>
      </c>
      <c r="J22" s="31">
        <f>FFA!S25</f>
        <v>0</v>
      </c>
      <c r="K22" s="31">
        <f>FFA!W25</f>
        <v>0</v>
      </c>
      <c r="L22" s="31">
        <f>FFA!X25</f>
        <v>0</v>
      </c>
      <c r="M22" s="31">
        <f>FFA!AB25</f>
        <v>0</v>
      </c>
      <c r="N22" s="31">
        <f>FFA!AC25</f>
        <v>0</v>
      </c>
      <c r="O22" s="31">
        <f>FFA!AG25</f>
        <v>0</v>
      </c>
      <c r="P22" s="31">
        <f>FFA!AH25</f>
        <v>0</v>
      </c>
      <c r="Q22" s="31">
        <f>FFA!AL25</f>
        <v>0</v>
      </c>
      <c r="R22" s="31">
        <f>FFA!AM25</f>
        <v>0</v>
      </c>
      <c r="S22" s="31">
        <f>FFA!AQ25</f>
        <v>0</v>
      </c>
      <c r="T22" s="31">
        <f>FFA!AR25</f>
        <v>0</v>
      </c>
      <c r="U22" s="31" t="str">
        <f t="shared" si="1"/>
        <v/>
      </c>
      <c r="V22" s="31" t="str">
        <f t="shared" si="2"/>
        <v/>
      </c>
      <c r="W22" s="31" t="str">
        <f t="shared" si="3"/>
        <v/>
      </c>
      <c r="X22" s="83" t="str">
        <f t="shared" si="4"/>
        <v/>
      </c>
    </row>
    <row r="23" spans="1:24" x14ac:dyDescent="0.2">
      <c r="A23" s="83" t="str">
        <f t="shared" si="0"/>
        <v/>
      </c>
      <c r="B23" s="29" t="str">
        <f>IF(FFA!B26="","",FFA!B26)</f>
        <v/>
      </c>
      <c r="C23" s="81" t="str">
        <f>FFA!C26</f>
        <v>05-C</v>
      </c>
      <c r="D23" s="29" t="str">
        <f>IF(FFA!D26="","",FFA!D26)</f>
        <v/>
      </c>
      <c r="E23" s="31">
        <f>FFA!H26</f>
        <v>0</v>
      </c>
      <c r="F23" s="31">
        <f>FFA!I26</f>
        <v>0</v>
      </c>
      <c r="G23" s="31">
        <f>FFA!M26</f>
        <v>0</v>
      </c>
      <c r="H23" s="31">
        <f>FFA!N26</f>
        <v>0</v>
      </c>
      <c r="I23" s="31">
        <f>FFA!R26</f>
        <v>0</v>
      </c>
      <c r="J23" s="31">
        <f>FFA!S26</f>
        <v>0</v>
      </c>
      <c r="K23" s="31">
        <f>FFA!W26</f>
        <v>0</v>
      </c>
      <c r="L23" s="31">
        <f>FFA!X26</f>
        <v>0</v>
      </c>
      <c r="M23" s="31">
        <f>FFA!AB26</f>
        <v>0</v>
      </c>
      <c r="N23" s="31">
        <f>FFA!AC26</f>
        <v>0</v>
      </c>
      <c r="O23" s="31">
        <f>FFA!AG26</f>
        <v>0</v>
      </c>
      <c r="P23" s="31">
        <f>FFA!AH26</f>
        <v>0</v>
      </c>
      <c r="Q23" s="31">
        <f>FFA!AL26</f>
        <v>0</v>
      </c>
      <c r="R23" s="31">
        <f>FFA!AM26</f>
        <v>0</v>
      </c>
      <c r="S23" s="31">
        <f>FFA!AQ26</f>
        <v>0</v>
      </c>
      <c r="T23" s="31">
        <f>FFA!AR26</f>
        <v>0</v>
      </c>
      <c r="U23" s="31" t="str">
        <f t="shared" si="1"/>
        <v/>
      </c>
      <c r="V23" s="31" t="str">
        <f t="shared" si="2"/>
        <v/>
      </c>
      <c r="W23" s="31" t="str">
        <f t="shared" si="3"/>
        <v/>
      </c>
      <c r="X23" s="83" t="str">
        <f t="shared" si="4"/>
        <v/>
      </c>
    </row>
    <row r="24" spans="1:24" x14ac:dyDescent="0.2">
      <c r="A24" s="83" t="str">
        <f t="shared" si="0"/>
        <v/>
      </c>
      <c r="B24" s="29" t="str">
        <f>IF(FFA!B27="","",FFA!B27)</f>
        <v/>
      </c>
      <c r="C24" s="81" t="str">
        <f>FFA!C27</f>
        <v>05-D</v>
      </c>
      <c r="D24" s="29" t="str">
        <f>IF(FFA!D27="","",FFA!D27)</f>
        <v/>
      </c>
      <c r="E24" s="31">
        <f>FFA!H27</f>
        <v>0</v>
      </c>
      <c r="F24" s="31">
        <f>FFA!I27</f>
        <v>0</v>
      </c>
      <c r="G24" s="31">
        <f>FFA!M27</f>
        <v>0</v>
      </c>
      <c r="H24" s="31">
        <f>FFA!N27</f>
        <v>0</v>
      </c>
      <c r="I24" s="31">
        <f>FFA!R27</f>
        <v>0</v>
      </c>
      <c r="J24" s="31">
        <f>FFA!S27</f>
        <v>0</v>
      </c>
      <c r="K24" s="31">
        <f>FFA!W27</f>
        <v>0</v>
      </c>
      <c r="L24" s="31">
        <f>FFA!X27</f>
        <v>0</v>
      </c>
      <c r="M24" s="31">
        <f>FFA!AB27</f>
        <v>0</v>
      </c>
      <c r="N24" s="31">
        <f>FFA!AC27</f>
        <v>0</v>
      </c>
      <c r="O24" s="31">
        <f>FFA!AG27</f>
        <v>0</v>
      </c>
      <c r="P24" s="31">
        <f>FFA!AH27</f>
        <v>0</v>
      </c>
      <c r="Q24" s="31">
        <f>FFA!AL27</f>
        <v>0</v>
      </c>
      <c r="R24" s="31">
        <f>FFA!AM27</f>
        <v>0</v>
      </c>
      <c r="S24" s="31">
        <f>FFA!AQ27</f>
        <v>0</v>
      </c>
      <c r="T24" s="31">
        <f>FFA!AR27</f>
        <v>0</v>
      </c>
      <c r="U24" s="31" t="str">
        <f t="shared" si="1"/>
        <v/>
      </c>
      <c r="V24" s="31" t="str">
        <f t="shared" si="2"/>
        <v/>
      </c>
      <c r="W24" s="31" t="str">
        <f t="shared" si="3"/>
        <v/>
      </c>
      <c r="X24" s="83" t="str">
        <f t="shared" si="4"/>
        <v/>
      </c>
    </row>
    <row r="25" spans="1:24" x14ac:dyDescent="0.2">
      <c r="A25" s="83" t="str">
        <f t="shared" si="0"/>
        <v/>
      </c>
      <c r="B25" s="29" t="str">
        <f>IF(FFA!B28="","",FFA!B28)</f>
        <v/>
      </c>
      <c r="C25" s="81" t="str">
        <f>FFA!C28</f>
        <v>06-A</v>
      </c>
      <c r="D25" s="29" t="str">
        <f>IF(FFA!D28="","",FFA!D28)</f>
        <v/>
      </c>
      <c r="E25" s="31">
        <f>FFA!H28</f>
        <v>0</v>
      </c>
      <c r="F25" s="31">
        <f>FFA!I28</f>
        <v>0</v>
      </c>
      <c r="G25" s="31">
        <f>FFA!M28</f>
        <v>0</v>
      </c>
      <c r="H25" s="31">
        <f>FFA!N28</f>
        <v>0</v>
      </c>
      <c r="I25" s="31">
        <f>FFA!R28</f>
        <v>0</v>
      </c>
      <c r="J25" s="31">
        <f>FFA!S28</f>
        <v>0</v>
      </c>
      <c r="K25" s="31">
        <f>FFA!W28</f>
        <v>0</v>
      </c>
      <c r="L25" s="31">
        <f>FFA!X28</f>
        <v>0</v>
      </c>
      <c r="M25" s="31">
        <f>FFA!AB28</f>
        <v>0</v>
      </c>
      <c r="N25" s="31">
        <f>FFA!AC28</f>
        <v>0</v>
      </c>
      <c r="O25" s="31">
        <f>FFA!AG28</f>
        <v>0</v>
      </c>
      <c r="P25" s="31">
        <f>FFA!AH28</f>
        <v>0</v>
      </c>
      <c r="Q25" s="31">
        <f>FFA!AL28</f>
        <v>0</v>
      </c>
      <c r="R25" s="31">
        <f>FFA!AM28</f>
        <v>0</v>
      </c>
      <c r="S25" s="31">
        <f>FFA!AQ28</f>
        <v>0</v>
      </c>
      <c r="T25" s="31">
        <f>FFA!AR28</f>
        <v>0</v>
      </c>
      <c r="U25" s="31" t="str">
        <f t="shared" si="1"/>
        <v/>
      </c>
      <c r="V25" s="31" t="str">
        <f t="shared" si="2"/>
        <v/>
      </c>
      <c r="W25" s="31" t="str">
        <f t="shared" si="3"/>
        <v/>
      </c>
      <c r="X25" s="83" t="str">
        <f t="shared" si="4"/>
        <v/>
      </c>
    </row>
    <row r="26" spans="1:24" x14ac:dyDescent="0.2">
      <c r="A26" s="83" t="str">
        <f t="shared" si="0"/>
        <v/>
      </c>
      <c r="B26" s="29" t="str">
        <f>IF(FFA!B29="","",FFA!B29)</f>
        <v/>
      </c>
      <c r="C26" s="81" t="str">
        <f>FFA!C29</f>
        <v>06-B</v>
      </c>
      <c r="D26" s="29" t="str">
        <f>IF(FFA!D29="","",FFA!D29)</f>
        <v/>
      </c>
      <c r="E26" s="31">
        <f>FFA!H29</f>
        <v>0</v>
      </c>
      <c r="F26" s="31">
        <f>FFA!I29</f>
        <v>0</v>
      </c>
      <c r="G26" s="31">
        <f>FFA!M29</f>
        <v>0</v>
      </c>
      <c r="H26" s="31">
        <f>FFA!N29</f>
        <v>0</v>
      </c>
      <c r="I26" s="31">
        <f>FFA!R29</f>
        <v>0</v>
      </c>
      <c r="J26" s="31">
        <f>FFA!S29</f>
        <v>0</v>
      </c>
      <c r="K26" s="31">
        <f>FFA!W29</f>
        <v>0</v>
      </c>
      <c r="L26" s="31">
        <f>FFA!X29</f>
        <v>0</v>
      </c>
      <c r="M26" s="31">
        <f>FFA!AB29</f>
        <v>0</v>
      </c>
      <c r="N26" s="31">
        <f>FFA!AC29</f>
        <v>0</v>
      </c>
      <c r="O26" s="31">
        <f>FFA!AG29</f>
        <v>0</v>
      </c>
      <c r="P26" s="31">
        <f>FFA!AH29</f>
        <v>0</v>
      </c>
      <c r="Q26" s="31">
        <f>FFA!AL29</f>
        <v>0</v>
      </c>
      <c r="R26" s="31">
        <f>FFA!AM29</f>
        <v>0</v>
      </c>
      <c r="S26" s="31">
        <f>FFA!AQ29</f>
        <v>0</v>
      </c>
      <c r="T26" s="31">
        <f>FFA!AR29</f>
        <v>0</v>
      </c>
      <c r="U26" s="31" t="str">
        <f t="shared" si="1"/>
        <v/>
      </c>
      <c r="V26" s="31" t="str">
        <f t="shared" si="2"/>
        <v/>
      </c>
      <c r="W26" s="31" t="str">
        <f t="shared" si="3"/>
        <v/>
      </c>
      <c r="X26" s="83" t="str">
        <f t="shared" si="4"/>
        <v/>
      </c>
    </row>
    <row r="27" spans="1:24" x14ac:dyDescent="0.2">
      <c r="A27" s="83" t="str">
        <f t="shared" si="0"/>
        <v/>
      </c>
      <c r="B27" s="29" t="str">
        <f>IF(FFA!B30="","",FFA!B30)</f>
        <v/>
      </c>
      <c r="C27" s="81" t="str">
        <f>FFA!C30</f>
        <v>06-C</v>
      </c>
      <c r="D27" s="29" t="str">
        <f>IF(FFA!D30="","",FFA!D30)</f>
        <v/>
      </c>
      <c r="E27" s="31">
        <f>FFA!H30</f>
        <v>0</v>
      </c>
      <c r="F27" s="31">
        <f>FFA!I30</f>
        <v>0</v>
      </c>
      <c r="G27" s="31">
        <f>FFA!M30</f>
        <v>0</v>
      </c>
      <c r="H27" s="31">
        <f>FFA!N30</f>
        <v>0</v>
      </c>
      <c r="I27" s="31">
        <f>FFA!R30</f>
        <v>0</v>
      </c>
      <c r="J27" s="31">
        <f>FFA!S30</f>
        <v>0</v>
      </c>
      <c r="K27" s="31">
        <f>FFA!W30</f>
        <v>0</v>
      </c>
      <c r="L27" s="31">
        <f>FFA!X30</f>
        <v>0</v>
      </c>
      <c r="M27" s="31">
        <f>FFA!AB30</f>
        <v>0</v>
      </c>
      <c r="N27" s="31">
        <f>FFA!AC30</f>
        <v>0</v>
      </c>
      <c r="O27" s="31">
        <f>FFA!AG30</f>
        <v>0</v>
      </c>
      <c r="P27" s="31">
        <f>FFA!AH30</f>
        <v>0</v>
      </c>
      <c r="Q27" s="31">
        <f>FFA!AL30</f>
        <v>0</v>
      </c>
      <c r="R27" s="31">
        <f>FFA!AM30</f>
        <v>0</v>
      </c>
      <c r="S27" s="31">
        <f>FFA!AQ30</f>
        <v>0</v>
      </c>
      <c r="T27" s="31">
        <f>FFA!AR30</f>
        <v>0</v>
      </c>
      <c r="U27" s="31" t="str">
        <f t="shared" si="1"/>
        <v/>
      </c>
      <c r="V27" s="31" t="str">
        <f t="shared" si="2"/>
        <v/>
      </c>
      <c r="W27" s="31" t="str">
        <f t="shared" si="3"/>
        <v/>
      </c>
      <c r="X27" s="83" t="str">
        <f t="shared" si="4"/>
        <v/>
      </c>
    </row>
    <row r="28" spans="1:24" x14ac:dyDescent="0.2">
      <c r="A28" s="83" t="str">
        <f t="shared" si="0"/>
        <v/>
      </c>
      <c r="B28" s="29" t="str">
        <f>IF(FFA!B31="","",FFA!B31)</f>
        <v/>
      </c>
      <c r="C28" s="81" t="str">
        <f>FFA!C31</f>
        <v>06-D</v>
      </c>
      <c r="D28" s="29" t="str">
        <f>IF(FFA!D31="","",FFA!D31)</f>
        <v/>
      </c>
      <c r="E28" s="31">
        <f>FFA!H31</f>
        <v>0</v>
      </c>
      <c r="F28" s="31">
        <f>FFA!I31</f>
        <v>0</v>
      </c>
      <c r="G28" s="31">
        <f>FFA!M31</f>
        <v>0</v>
      </c>
      <c r="H28" s="31">
        <f>FFA!N31</f>
        <v>0</v>
      </c>
      <c r="I28" s="31">
        <f>FFA!R31</f>
        <v>0</v>
      </c>
      <c r="J28" s="31">
        <f>FFA!S31</f>
        <v>0</v>
      </c>
      <c r="K28" s="31">
        <f>FFA!W31</f>
        <v>0</v>
      </c>
      <c r="L28" s="31">
        <f>FFA!X31</f>
        <v>0</v>
      </c>
      <c r="M28" s="31">
        <f>FFA!AB31</f>
        <v>0</v>
      </c>
      <c r="N28" s="31">
        <f>FFA!AC31</f>
        <v>0</v>
      </c>
      <c r="O28" s="31">
        <f>FFA!AG31</f>
        <v>0</v>
      </c>
      <c r="P28" s="31">
        <f>FFA!AH31</f>
        <v>0</v>
      </c>
      <c r="Q28" s="31">
        <f>FFA!AL31</f>
        <v>0</v>
      </c>
      <c r="R28" s="31">
        <f>FFA!AM31</f>
        <v>0</v>
      </c>
      <c r="S28" s="31">
        <f>FFA!AQ31</f>
        <v>0</v>
      </c>
      <c r="T28" s="31">
        <f>FFA!AR31</f>
        <v>0</v>
      </c>
      <c r="U28" s="31" t="str">
        <f t="shared" si="1"/>
        <v/>
      </c>
      <c r="V28" s="31" t="str">
        <f t="shared" si="2"/>
        <v/>
      </c>
      <c r="W28" s="31" t="str">
        <f t="shared" si="3"/>
        <v/>
      </c>
      <c r="X28" s="83" t="str">
        <f t="shared" si="4"/>
        <v/>
      </c>
    </row>
    <row r="29" spans="1:24" x14ac:dyDescent="0.2">
      <c r="A29" s="83" t="str">
        <f t="shared" si="0"/>
        <v/>
      </c>
      <c r="B29" s="29" t="str">
        <f>IF(FFA!B32="","",FFA!B32)</f>
        <v/>
      </c>
      <c r="C29" s="81" t="str">
        <f>FFA!C32</f>
        <v>07-A</v>
      </c>
      <c r="D29" s="29" t="str">
        <f>IF(FFA!D32="","",FFA!D32)</f>
        <v/>
      </c>
      <c r="E29" s="31">
        <f>FFA!H32</f>
        <v>0</v>
      </c>
      <c r="F29" s="31">
        <f>FFA!I32</f>
        <v>0</v>
      </c>
      <c r="G29" s="31">
        <f>FFA!M32</f>
        <v>0</v>
      </c>
      <c r="H29" s="31">
        <f>FFA!N32</f>
        <v>0</v>
      </c>
      <c r="I29" s="31">
        <f>FFA!R32</f>
        <v>0</v>
      </c>
      <c r="J29" s="31">
        <f>FFA!S32</f>
        <v>0</v>
      </c>
      <c r="K29" s="31">
        <f>FFA!W32</f>
        <v>0</v>
      </c>
      <c r="L29" s="31">
        <f>FFA!X32</f>
        <v>0</v>
      </c>
      <c r="M29" s="31">
        <f>FFA!AB32</f>
        <v>0</v>
      </c>
      <c r="N29" s="31">
        <f>FFA!AC32</f>
        <v>0</v>
      </c>
      <c r="O29" s="31">
        <f>FFA!AG32</f>
        <v>0</v>
      </c>
      <c r="P29" s="31">
        <f>FFA!AH32</f>
        <v>0</v>
      </c>
      <c r="Q29" s="31">
        <f>FFA!AL32</f>
        <v>0</v>
      </c>
      <c r="R29" s="31">
        <f>FFA!AM32</f>
        <v>0</v>
      </c>
      <c r="S29" s="31">
        <f>FFA!AQ32</f>
        <v>0</v>
      </c>
      <c r="T29" s="31">
        <f>FFA!AR32</f>
        <v>0</v>
      </c>
      <c r="U29" s="31" t="str">
        <f t="shared" si="1"/>
        <v/>
      </c>
      <c r="V29" s="31" t="str">
        <f t="shared" si="2"/>
        <v/>
      </c>
      <c r="W29" s="31" t="str">
        <f t="shared" si="3"/>
        <v/>
      </c>
      <c r="X29" s="83" t="str">
        <f t="shared" si="4"/>
        <v/>
      </c>
    </row>
    <row r="30" spans="1:24" x14ac:dyDescent="0.2">
      <c r="A30" s="83" t="str">
        <f t="shared" si="0"/>
        <v/>
      </c>
      <c r="B30" s="29" t="str">
        <f>IF(FFA!B33="","",FFA!B33)</f>
        <v/>
      </c>
      <c r="C30" s="81" t="str">
        <f>FFA!C33</f>
        <v>07-B</v>
      </c>
      <c r="D30" s="29" t="str">
        <f>IF(FFA!D33="","",FFA!D33)</f>
        <v/>
      </c>
      <c r="E30" s="31">
        <f>FFA!H33</f>
        <v>0</v>
      </c>
      <c r="F30" s="31">
        <f>FFA!I33</f>
        <v>0</v>
      </c>
      <c r="G30" s="31">
        <f>FFA!M33</f>
        <v>0</v>
      </c>
      <c r="H30" s="31">
        <f>FFA!N33</f>
        <v>0</v>
      </c>
      <c r="I30" s="31">
        <f>FFA!R33</f>
        <v>0</v>
      </c>
      <c r="J30" s="31">
        <f>FFA!S33</f>
        <v>0</v>
      </c>
      <c r="K30" s="31">
        <f>FFA!W33</f>
        <v>0</v>
      </c>
      <c r="L30" s="31">
        <f>FFA!X33</f>
        <v>0</v>
      </c>
      <c r="M30" s="31">
        <f>FFA!AB33</f>
        <v>0</v>
      </c>
      <c r="N30" s="31">
        <f>FFA!AC33</f>
        <v>0</v>
      </c>
      <c r="O30" s="31">
        <f>FFA!AG33</f>
        <v>0</v>
      </c>
      <c r="P30" s="31">
        <f>FFA!AH33</f>
        <v>0</v>
      </c>
      <c r="Q30" s="31">
        <f>FFA!AL33</f>
        <v>0</v>
      </c>
      <c r="R30" s="31">
        <f>FFA!AM33</f>
        <v>0</v>
      </c>
      <c r="S30" s="31">
        <f>FFA!AQ33</f>
        <v>0</v>
      </c>
      <c r="T30" s="31">
        <f>FFA!AR33</f>
        <v>0</v>
      </c>
      <c r="U30" s="31" t="str">
        <f t="shared" si="1"/>
        <v/>
      </c>
      <c r="V30" s="31" t="str">
        <f t="shared" si="2"/>
        <v/>
      </c>
      <c r="W30" s="31" t="str">
        <f t="shared" si="3"/>
        <v/>
      </c>
      <c r="X30" s="83" t="str">
        <f t="shared" si="4"/>
        <v/>
      </c>
    </row>
    <row r="31" spans="1:24" x14ac:dyDescent="0.2">
      <c r="A31" s="83" t="str">
        <f t="shared" si="0"/>
        <v/>
      </c>
      <c r="B31" s="29">
        <f>IF(FFA!B34="","",FFA!B34)</f>
        <v>0</v>
      </c>
      <c r="C31" s="81" t="str">
        <f>FFA!C34</f>
        <v>07-C</v>
      </c>
      <c r="D31" s="29" t="str">
        <f>IF(FFA!D34="","",FFA!D34)</f>
        <v/>
      </c>
      <c r="E31" s="31">
        <f>FFA!H34</f>
        <v>0</v>
      </c>
      <c r="F31" s="31">
        <f>FFA!I34</f>
        <v>0</v>
      </c>
      <c r="G31" s="31">
        <f>FFA!M34</f>
        <v>0</v>
      </c>
      <c r="H31" s="31">
        <f>FFA!N34</f>
        <v>0</v>
      </c>
      <c r="I31" s="31">
        <f>FFA!R34</f>
        <v>0</v>
      </c>
      <c r="J31" s="31">
        <f>FFA!S34</f>
        <v>0</v>
      </c>
      <c r="K31" s="31">
        <f>FFA!W34</f>
        <v>0</v>
      </c>
      <c r="L31" s="31">
        <f>FFA!X34</f>
        <v>0</v>
      </c>
      <c r="M31" s="31">
        <f>FFA!AB34</f>
        <v>0</v>
      </c>
      <c r="N31" s="31">
        <f>FFA!AC34</f>
        <v>0</v>
      </c>
      <c r="O31" s="31">
        <f>FFA!AG34</f>
        <v>0</v>
      </c>
      <c r="P31" s="31">
        <f>FFA!AH34</f>
        <v>0</v>
      </c>
      <c r="Q31" s="31">
        <f>FFA!AL34</f>
        <v>0</v>
      </c>
      <c r="R31" s="31">
        <f>FFA!AM34</f>
        <v>0</v>
      </c>
      <c r="S31" s="31">
        <f>FFA!AQ34</f>
        <v>0</v>
      </c>
      <c r="T31" s="31">
        <f>FFA!AR34</f>
        <v>0</v>
      </c>
      <c r="U31" s="31" t="str">
        <f t="shared" si="1"/>
        <v/>
      </c>
      <c r="V31" s="31" t="str">
        <f t="shared" si="2"/>
        <v/>
      </c>
      <c r="W31" s="31" t="str">
        <f t="shared" si="3"/>
        <v/>
      </c>
      <c r="X31" s="83" t="str">
        <f t="shared" si="4"/>
        <v/>
      </c>
    </row>
    <row r="32" spans="1:24" x14ac:dyDescent="0.2">
      <c r="A32" s="83" t="str">
        <f t="shared" si="0"/>
        <v/>
      </c>
      <c r="B32" s="29" t="str">
        <f>IF(FFA!B35="","",FFA!B35)</f>
        <v/>
      </c>
      <c r="C32" s="81" t="str">
        <f>FFA!C35</f>
        <v>07-D</v>
      </c>
      <c r="D32" s="29" t="str">
        <f>IF(FFA!D35="","",FFA!D35)</f>
        <v/>
      </c>
      <c r="E32" s="31">
        <f>FFA!H35</f>
        <v>0</v>
      </c>
      <c r="F32" s="31">
        <f>FFA!I35</f>
        <v>0</v>
      </c>
      <c r="G32" s="31">
        <f>FFA!M35</f>
        <v>0</v>
      </c>
      <c r="H32" s="31">
        <f>FFA!N35</f>
        <v>0</v>
      </c>
      <c r="I32" s="31">
        <f>FFA!R35</f>
        <v>0</v>
      </c>
      <c r="J32" s="31">
        <f>FFA!S35</f>
        <v>0</v>
      </c>
      <c r="K32" s="31">
        <f>FFA!W35</f>
        <v>0</v>
      </c>
      <c r="L32" s="31">
        <f>FFA!X35</f>
        <v>0</v>
      </c>
      <c r="M32" s="31">
        <f>FFA!AB35</f>
        <v>0</v>
      </c>
      <c r="N32" s="31">
        <f>FFA!AC35</f>
        <v>0</v>
      </c>
      <c r="O32" s="31">
        <f>FFA!AG35</f>
        <v>0</v>
      </c>
      <c r="P32" s="31">
        <f>FFA!AH35</f>
        <v>0</v>
      </c>
      <c r="Q32" s="31">
        <f>FFA!AL35</f>
        <v>0</v>
      </c>
      <c r="R32" s="31">
        <f>FFA!AM35</f>
        <v>0</v>
      </c>
      <c r="S32" s="31">
        <f>FFA!AQ35</f>
        <v>0</v>
      </c>
      <c r="T32" s="31">
        <f>FFA!AR35</f>
        <v>0</v>
      </c>
      <c r="U32" s="31" t="str">
        <f t="shared" si="1"/>
        <v/>
      </c>
      <c r="V32" s="31" t="str">
        <f t="shared" si="2"/>
        <v/>
      </c>
      <c r="W32" s="31" t="str">
        <f t="shared" si="3"/>
        <v/>
      </c>
      <c r="X32" s="83" t="str">
        <f t="shared" si="4"/>
        <v/>
      </c>
    </row>
    <row r="33" spans="1:24" x14ac:dyDescent="0.2">
      <c r="A33" s="83" t="str">
        <f t="shared" si="0"/>
        <v/>
      </c>
      <c r="B33" s="29" t="str">
        <f>IF(FFA!B36="","",FFA!B36)</f>
        <v/>
      </c>
      <c r="C33" s="81" t="str">
        <f>FFA!C36</f>
        <v>08-A</v>
      </c>
      <c r="D33" s="29" t="str">
        <f>IF(FFA!D36="","",FFA!D36)</f>
        <v/>
      </c>
      <c r="E33" s="31">
        <f>FFA!H36</f>
        <v>0</v>
      </c>
      <c r="F33" s="31">
        <f>FFA!I36</f>
        <v>0</v>
      </c>
      <c r="G33" s="31">
        <f>FFA!M36</f>
        <v>0</v>
      </c>
      <c r="H33" s="31">
        <f>FFA!N36</f>
        <v>0</v>
      </c>
      <c r="I33" s="31">
        <f>FFA!R36</f>
        <v>0</v>
      </c>
      <c r="J33" s="31">
        <f>FFA!S36</f>
        <v>0</v>
      </c>
      <c r="K33" s="31">
        <f>FFA!W36</f>
        <v>0</v>
      </c>
      <c r="L33" s="31">
        <f>FFA!X36</f>
        <v>0</v>
      </c>
      <c r="M33" s="31">
        <f>FFA!AB36</f>
        <v>0</v>
      </c>
      <c r="N33" s="31">
        <f>FFA!AC36</f>
        <v>0</v>
      </c>
      <c r="O33" s="31">
        <f>FFA!AG36</f>
        <v>0</v>
      </c>
      <c r="P33" s="31">
        <f>FFA!AH36</f>
        <v>0</v>
      </c>
      <c r="Q33" s="31">
        <f>FFA!AL36</f>
        <v>0</v>
      </c>
      <c r="R33" s="31">
        <f>FFA!AM36</f>
        <v>0</v>
      </c>
      <c r="S33" s="31">
        <f>FFA!AQ36</f>
        <v>0</v>
      </c>
      <c r="T33" s="31">
        <f>FFA!AR36</f>
        <v>0</v>
      </c>
      <c r="U33" s="31" t="str">
        <f t="shared" si="1"/>
        <v/>
      </c>
      <c r="V33" s="31" t="str">
        <f t="shared" si="2"/>
        <v/>
      </c>
      <c r="W33" s="31" t="str">
        <f t="shared" si="3"/>
        <v/>
      </c>
      <c r="X33" s="83" t="str">
        <f t="shared" si="4"/>
        <v/>
      </c>
    </row>
    <row r="34" spans="1:24" x14ac:dyDescent="0.2">
      <c r="A34" s="83" t="str">
        <f t="shared" si="0"/>
        <v/>
      </c>
      <c r="B34" s="29" t="str">
        <f>IF(FFA!B37="","",FFA!B37)</f>
        <v/>
      </c>
      <c r="C34" s="81" t="str">
        <f>FFA!C37</f>
        <v>08-B</v>
      </c>
      <c r="D34" s="29" t="str">
        <f>IF(FFA!D37="","",FFA!D37)</f>
        <v/>
      </c>
      <c r="E34" s="31">
        <f>FFA!H37</f>
        <v>0</v>
      </c>
      <c r="F34" s="31">
        <f>FFA!I37</f>
        <v>0</v>
      </c>
      <c r="G34" s="31">
        <f>FFA!M37</f>
        <v>0</v>
      </c>
      <c r="H34" s="31">
        <f>FFA!N37</f>
        <v>0</v>
      </c>
      <c r="I34" s="31">
        <f>FFA!R37</f>
        <v>0</v>
      </c>
      <c r="J34" s="31">
        <f>FFA!S37</f>
        <v>0</v>
      </c>
      <c r="K34" s="31">
        <f>FFA!W37</f>
        <v>0</v>
      </c>
      <c r="L34" s="31">
        <f>FFA!X37</f>
        <v>0</v>
      </c>
      <c r="M34" s="31">
        <f>FFA!AB37</f>
        <v>0</v>
      </c>
      <c r="N34" s="31">
        <f>FFA!AC37</f>
        <v>0</v>
      </c>
      <c r="O34" s="31">
        <f>FFA!AG37</f>
        <v>0</v>
      </c>
      <c r="P34" s="31">
        <f>FFA!AH37</f>
        <v>0</v>
      </c>
      <c r="Q34" s="31">
        <f>FFA!AL37</f>
        <v>0</v>
      </c>
      <c r="R34" s="31">
        <f>FFA!AM37</f>
        <v>0</v>
      </c>
      <c r="S34" s="31">
        <f>FFA!AQ37</f>
        <v>0</v>
      </c>
      <c r="T34" s="31">
        <f>FFA!AR37</f>
        <v>0</v>
      </c>
      <c r="U34" s="31" t="str">
        <f t="shared" si="1"/>
        <v/>
      </c>
      <c r="V34" s="31" t="str">
        <f t="shared" si="2"/>
        <v/>
      </c>
      <c r="W34" s="31" t="str">
        <f t="shared" si="3"/>
        <v/>
      </c>
      <c r="X34" s="83" t="str">
        <f t="shared" si="4"/>
        <v/>
      </c>
    </row>
    <row r="35" spans="1:24" x14ac:dyDescent="0.2">
      <c r="A35" s="83" t="str">
        <f t="shared" si="0"/>
        <v/>
      </c>
      <c r="B35" s="29" t="str">
        <f>IF(FFA!B38="","",FFA!B38)</f>
        <v/>
      </c>
      <c r="C35" s="81" t="str">
        <f>FFA!C38</f>
        <v>08-C</v>
      </c>
      <c r="D35" s="29" t="str">
        <f>IF(FFA!D38="","",FFA!D38)</f>
        <v/>
      </c>
      <c r="E35" s="31">
        <f>FFA!H38</f>
        <v>0</v>
      </c>
      <c r="F35" s="31">
        <f>FFA!I38</f>
        <v>0</v>
      </c>
      <c r="G35" s="31">
        <f>FFA!M38</f>
        <v>0</v>
      </c>
      <c r="H35" s="31">
        <f>FFA!N38</f>
        <v>0</v>
      </c>
      <c r="I35" s="31">
        <f>FFA!R38</f>
        <v>0</v>
      </c>
      <c r="J35" s="31">
        <f>FFA!S38</f>
        <v>0</v>
      </c>
      <c r="K35" s="31">
        <f>FFA!W38</f>
        <v>0</v>
      </c>
      <c r="L35" s="31">
        <f>FFA!X38</f>
        <v>0</v>
      </c>
      <c r="M35" s="31">
        <f>FFA!AB38</f>
        <v>0</v>
      </c>
      <c r="N35" s="31">
        <f>FFA!AC38</f>
        <v>0</v>
      </c>
      <c r="O35" s="31">
        <f>FFA!AG38</f>
        <v>0</v>
      </c>
      <c r="P35" s="31">
        <f>FFA!AH38</f>
        <v>0</v>
      </c>
      <c r="Q35" s="31">
        <f>FFA!AL38</f>
        <v>0</v>
      </c>
      <c r="R35" s="31">
        <f>FFA!AM38</f>
        <v>0</v>
      </c>
      <c r="S35" s="31">
        <f>FFA!AQ38</f>
        <v>0</v>
      </c>
      <c r="T35" s="31">
        <f>FFA!AR38</f>
        <v>0</v>
      </c>
      <c r="U35" s="31" t="str">
        <f t="shared" si="1"/>
        <v/>
      </c>
      <c r="V35" s="31" t="str">
        <f t="shared" si="2"/>
        <v/>
      </c>
      <c r="W35" s="31" t="str">
        <f t="shared" si="3"/>
        <v/>
      </c>
      <c r="X35" s="83" t="str">
        <f t="shared" si="4"/>
        <v/>
      </c>
    </row>
    <row r="36" spans="1:24" x14ac:dyDescent="0.2">
      <c r="A36" s="83" t="str">
        <f t="shared" si="0"/>
        <v/>
      </c>
      <c r="B36" s="29" t="str">
        <f>IF(FFA!B39="","",FFA!B39)</f>
        <v/>
      </c>
      <c r="C36" s="81" t="str">
        <f>FFA!C39</f>
        <v>08-D</v>
      </c>
      <c r="D36" s="29" t="str">
        <f>IF(FFA!D39="","",FFA!D39)</f>
        <v/>
      </c>
      <c r="E36" s="31">
        <f>FFA!H39</f>
        <v>0</v>
      </c>
      <c r="F36" s="31">
        <f>FFA!I39</f>
        <v>0</v>
      </c>
      <c r="G36" s="31">
        <f>FFA!M39</f>
        <v>0</v>
      </c>
      <c r="H36" s="31">
        <f>FFA!N39</f>
        <v>0</v>
      </c>
      <c r="I36" s="31">
        <f>FFA!R39</f>
        <v>0</v>
      </c>
      <c r="J36" s="31">
        <f>FFA!S39</f>
        <v>0</v>
      </c>
      <c r="K36" s="31">
        <f>FFA!W39</f>
        <v>0</v>
      </c>
      <c r="L36" s="31">
        <f>FFA!X39</f>
        <v>0</v>
      </c>
      <c r="M36" s="31">
        <f>FFA!AB39</f>
        <v>0</v>
      </c>
      <c r="N36" s="31">
        <f>FFA!AC39</f>
        <v>0</v>
      </c>
      <c r="O36" s="31">
        <f>FFA!AG39</f>
        <v>0</v>
      </c>
      <c r="P36" s="31">
        <f>FFA!AH39</f>
        <v>0</v>
      </c>
      <c r="Q36" s="31">
        <f>FFA!AL39</f>
        <v>0</v>
      </c>
      <c r="R36" s="31">
        <f>FFA!AM39</f>
        <v>0</v>
      </c>
      <c r="S36" s="31">
        <f>FFA!AQ39</f>
        <v>0</v>
      </c>
      <c r="T36" s="31">
        <f>FFA!AR39</f>
        <v>0</v>
      </c>
      <c r="U36" s="31" t="str">
        <f t="shared" si="1"/>
        <v/>
      </c>
      <c r="V36" s="31" t="str">
        <f t="shared" si="2"/>
        <v/>
      </c>
      <c r="W36" s="31" t="str">
        <f t="shared" si="3"/>
        <v/>
      </c>
      <c r="X36" s="83" t="str">
        <f t="shared" si="4"/>
        <v/>
      </c>
    </row>
    <row r="37" spans="1:24" x14ac:dyDescent="0.2">
      <c r="A37" s="83" t="str">
        <f t="shared" si="0"/>
        <v/>
      </c>
      <c r="B37" s="29" t="str">
        <f>IF(FFA!B40="","",FFA!B40)</f>
        <v/>
      </c>
      <c r="C37" s="81" t="str">
        <f>FFA!C40</f>
        <v>09-A</v>
      </c>
      <c r="D37" s="29" t="str">
        <f>IF(FFA!D40="","",FFA!D40)</f>
        <v/>
      </c>
      <c r="E37" s="31">
        <f>FFA!H40</f>
        <v>0</v>
      </c>
      <c r="F37" s="31">
        <f>FFA!I40</f>
        <v>0</v>
      </c>
      <c r="G37" s="31">
        <f>FFA!M40</f>
        <v>0</v>
      </c>
      <c r="H37" s="31">
        <f>FFA!N40</f>
        <v>0</v>
      </c>
      <c r="I37" s="31">
        <f>FFA!R40</f>
        <v>0</v>
      </c>
      <c r="J37" s="31">
        <f>FFA!S40</f>
        <v>0</v>
      </c>
      <c r="K37" s="31">
        <f>FFA!W40</f>
        <v>0</v>
      </c>
      <c r="L37" s="31">
        <f>FFA!X40</f>
        <v>0</v>
      </c>
      <c r="M37" s="31">
        <f>FFA!AB40</f>
        <v>0</v>
      </c>
      <c r="N37" s="31">
        <f>FFA!AC40</f>
        <v>0</v>
      </c>
      <c r="O37" s="31">
        <f>FFA!AG40</f>
        <v>0</v>
      </c>
      <c r="P37" s="31">
        <f>FFA!AH40</f>
        <v>0</v>
      </c>
      <c r="Q37" s="31">
        <f>FFA!AL40</f>
        <v>0</v>
      </c>
      <c r="R37" s="31">
        <f>FFA!AM40</f>
        <v>0</v>
      </c>
      <c r="S37" s="31">
        <f>FFA!AQ40</f>
        <v>0</v>
      </c>
      <c r="T37" s="31">
        <f>FFA!AR40</f>
        <v>0</v>
      </c>
      <c r="U37" s="31" t="str">
        <f t="shared" si="1"/>
        <v/>
      </c>
      <c r="V37" s="31" t="str">
        <f t="shared" si="2"/>
        <v/>
      </c>
      <c r="W37" s="31" t="str">
        <f t="shared" si="3"/>
        <v/>
      </c>
      <c r="X37" s="83" t="str">
        <f t="shared" si="4"/>
        <v/>
      </c>
    </row>
    <row r="38" spans="1:24" x14ac:dyDescent="0.2">
      <c r="A38" s="83" t="str">
        <f t="shared" si="0"/>
        <v/>
      </c>
      <c r="B38" s="29" t="str">
        <f>IF(FFA!B41="","",FFA!B41)</f>
        <v/>
      </c>
      <c r="C38" s="81" t="str">
        <f>FFA!C41</f>
        <v>09-B</v>
      </c>
      <c r="D38" s="29" t="str">
        <f>IF(FFA!D41="","",FFA!D41)</f>
        <v/>
      </c>
      <c r="E38" s="31">
        <f>FFA!H41</f>
        <v>0</v>
      </c>
      <c r="F38" s="31">
        <f>FFA!I41</f>
        <v>0</v>
      </c>
      <c r="G38" s="31">
        <f>FFA!M41</f>
        <v>0</v>
      </c>
      <c r="H38" s="31">
        <f>FFA!N41</f>
        <v>0</v>
      </c>
      <c r="I38" s="31">
        <f>FFA!R41</f>
        <v>0</v>
      </c>
      <c r="J38" s="31">
        <f>FFA!S41</f>
        <v>0</v>
      </c>
      <c r="K38" s="31">
        <f>FFA!W41</f>
        <v>0</v>
      </c>
      <c r="L38" s="31">
        <f>FFA!X41</f>
        <v>0</v>
      </c>
      <c r="M38" s="31">
        <f>FFA!AB41</f>
        <v>0</v>
      </c>
      <c r="N38" s="31">
        <f>FFA!AC41</f>
        <v>0</v>
      </c>
      <c r="O38" s="31">
        <f>FFA!AG41</f>
        <v>0</v>
      </c>
      <c r="P38" s="31">
        <f>FFA!AH41</f>
        <v>0</v>
      </c>
      <c r="Q38" s="31">
        <f>FFA!AL41</f>
        <v>0</v>
      </c>
      <c r="R38" s="31">
        <f>FFA!AM41</f>
        <v>0</v>
      </c>
      <c r="S38" s="31">
        <f>FFA!AQ41</f>
        <v>0</v>
      </c>
      <c r="T38" s="31">
        <f>FFA!AR41</f>
        <v>0</v>
      </c>
      <c r="U38" s="31" t="str">
        <f t="shared" si="1"/>
        <v/>
      </c>
      <c r="V38" s="31" t="str">
        <f t="shared" si="2"/>
        <v/>
      </c>
      <c r="W38" s="31" t="str">
        <f t="shared" si="3"/>
        <v/>
      </c>
      <c r="X38" s="83" t="str">
        <f t="shared" si="4"/>
        <v/>
      </c>
    </row>
    <row r="39" spans="1:24" x14ac:dyDescent="0.2">
      <c r="A39" s="83" t="str">
        <f t="shared" si="0"/>
        <v/>
      </c>
      <c r="B39" s="29" t="str">
        <f>IF(FFA!B42="","",FFA!B42)</f>
        <v/>
      </c>
      <c r="C39" s="81" t="str">
        <f>FFA!C42</f>
        <v>09-C</v>
      </c>
      <c r="D39" s="29" t="str">
        <f>IF(FFA!D42="","",FFA!D42)</f>
        <v/>
      </c>
      <c r="E39" s="31">
        <f>FFA!H42</f>
        <v>0</v>
      </c>
      <c r="F39" s="31">
        <f>FFA!I42</f>
        <v>0</v>
      </c>
      <c r="G39" s="31">
        <f>FFA!M42</f>
        <v>0</v>
      </c>
      <c r="H39" s="31">
        <f>FFA!N42</f>
        <v>0</v>
      </c>
      <c r="I39" s="31">
        <f>FFA!R42</f>
        <v>0</v>
      </c>
      <c r="J39" s="31">
        <f>FFA!S42</f>
        <v>0</v>
      </c>
      <c r="K39" s="31">
        <f>FFA!W42</f>
        <v>0</v>
      </c>
      <c r="L39" s="31">
        <f>FFA!X42</f>
        <v>0</v>
      </c>
      <c r="M39" s="31">
        <f>FFA!AB42</f>
        <v>0</v>
      </c>
      <c r="N39" s="31">
        <f>FFA!AC42</f>
        <v>0</v>
      </c>
      <c r="O39" s="31">
        <f>FFA!AG42</f>
        <v>0</v>
      </c>
      <c r="P39" s="31">
        <f>FFA!AH42</f>
        <v>0</v>
      </c>
      <c r="Q39" s="31">
        <f>FFA!AL42</f>
        <v>0</v>
      </c>
      <c r="R39" s="31">
        <f>FFA!AM42</f>
        <v>0</v>
      </c>
      <c r="S39" s="31">
        <f>FFA!AQ42</f>
        <v>0</v>
      </c>
      <c r="T39" s="31">
        <f>FFA!AR42</f>
        <v>0</v>
      </c>
      <c r="U39" s="31" t="str">
        <f t="shared" si="1"/>
        <v/>
      </c>
      <c r="V39" s="31" t="str">
        <f t="shared" si="2"/>
        <v/>
      </c>
      <c r="W39" s="31" t="str">
        <f t="shared" si="3"/>
        <v/>
      </c>
      <c r="X39" s="83" t="str">
        <f t="shared" si="4"/>
        <v/>
      </c>
    </row>
    <row r="40" spans="1:24" x14ac:dyDescent="0.2">
      <c r="A40" s="83" t="str">
        <f t="shared" si="0"/>
        <v/>
      </c>
      <c r="B40" s="29" t="str">
        <f>IF(FFA!B43="","",FFA!B43)</f>
        <v/>
      </c>
      <c r="C40" s="81" t="str">
        <f>FFA!C43</f>
        <v>09-D</v>
      </c>
      <c r="D40" s="29" t="str">
        <f>IF(FFA!D43="","",FFA!D43)</f>
        <v/>
      </c>
      <c r="E40" s="31">
        <f>FFA!H43</f>
        <v>0</v>
      </c>
      <c r="F40" s="31">
        <f>FFA!I43</f>
        <v>0</v>
      </c>
      <c r="G40" s="31">
        <f>FFA!M43</f>
        <v>0</v>
      </c>
      <c r="H40" s="31">
        <f>FFA!N43</f>
        <v>0</v>
      </c>
      <c r="I40" s="31">
        <f>FFA!R43</f>
        <v>0</v>
      </c>
      <c r="J40" s="31">
        <f>FFA!S43</f>
        <v>0</v>
      </c>
      <c r="K40" s="31">
        <f>FFA!W43</f>
        <v>0</v>
      </c>
      <c r="L40" s="31">
        <f>FFA!X43</f>
        <v>0</v>
      </c>
      <c r="M40" s="31">
        <f>FFA!AB43</f>
        <v>0</v>
      </c>
      <c r="N40" s="31">
        <f>FFA!AC43</f>
        <v>0</v>
      </c>
      <c r="O40" s="31">
        <f>FFA!AG43</f>
        <v>0</v>
      </c>
      <c r="P40" s="31">
        <f>FFA!AH43</f>
        <v>0</v>
      </c>
      <c r="Q40" s="31">
        <f>FFA!AL43</f>
        <v>0</v>
      </c>
      <c r="R40" s="31">
        <f>FFA!AM43</f>
        <v>0</v>
      </c>
      <c r="S40" s="31">
        <f>FFA!AQ43</f>
        <v>0</v>
      </c>
      <c r="T40" s="31">
        <f>FFA!AR43</f>
        <v>0</v>
      </c>
      <c r="U40" s="31" t="str">
        <f t="shared" si="1"/>
        <v/>
      </c>
      <c r="V40" s="31" t="str">
        <f t="shared" si="2"/>
        <v/>
      </c>
      <c r="W40" s="31" t="str">
        <f t="shared" si="3"/>
        <v/>
      </c>
      <c r="X40" s="83" t="str">
        <f t="shared" si="4"/>
        <v/>
      </c>
    </row>
    <row r="41" spans="1:24" x14ac:dyDescent="0.2">
      <c r="A41" s="83" t="str">
        <f t="shared" si="0"/>
        <v/>
      </c>
      <c r="B41" s="29" t="str">
        <f>IF(FFA!B44="","",FFA!B44)</f>
        <v/>
      </c>
      <c r="C41" s="81" t="str">
        <f>FFA!C44</f>
        <v>10-A</v>
      </c>
      <c r="D41" s="29" t="str">
        <f>IF(FFA!D44="","",FFA!D44)</f>
        <v/>
      </c>
      <c r="E41" s="31">
        <f>FFA!H44</f>
        <v>0</v>
      </c>
      <c r="F41" s="31">
        <f>FFA!I44</f>
        <v>0</v>
      </c>
      <c r="G41" s="31">
        <f>FFA!M44</f>
        <v>0</v>
      </c>
      <c r="H41" s="31">
        <f>FFA!N44</f>
        <v>0</v>
      </c>
      <c r="I41" s="31">
        <f>FFA!R44</f>
        <v>0</v>
      </c>
      <c r="J41" s="31">
        <f>FFA!S44</f>
        <v>0</v>
      </c>
      <c r="K41" s="31">
        <f>FFA!W44</f>
        <v>0</v>
      </c>
      <c r="L41" s="31">
        <f>FFA!X44</f>
        <v>0</v>
      </c>
      <c r="M41" s="31">
        <f>FFA!AB44</f>
        <v>0</v>
      </c>
      <c r="N41" s="31">
        <f>FFA!AC44</f>
        <v>0</v>
      </c>
      <c r="O41" s="31">
        <f>FFA!AG44</f>
        <v>0</v>
      </c>
      <c r="P41" s="31">
        <f>FFA!AH44</f>
        <v>0</v>
      </c>
      <c r="Q41" s="31">
        <f>FFA!AL44</f>
        <v>0</v>
      </c>
      <c r="R41" s="31">
        <f>FFA!AM44</f>
        <v>0</v>
      </c>
      <c r="S41" s="31">
        <f>FFA!AQ44</f>
        <v>0</v>
      </c>
      <c r="T41" s="31">
        <f>FFA!AR44</f>
        <v>0</v>
      </c>
      <c r="U41" s="31" t="str">
        <f t="shared" si="1"/>
        <v/>
      </c>
      <c r="V41" s="31" t="str">
        <f t="shared" si="2"/>
        <v/>
      </c>
      <c r="W41" s="31" t="str">
        <f t="shared" si="3"/>
        <v/>
      </c>
      <c r="X41" s="83" t="str">
        <f t="shared" si="4"/>
        <v/>
      </c>
    </row>
    <row r="42" spans="1:24" x14ac:dyDescent="0.2">
      <c r="A42" s="83" t="str">
        <f t="shared" si="0"/>
        <v/>
      </c>
      <c r="B42" s="29" t="str">
        <f>IF(FFA!B45="","",FFA!B45)</f>
        <v/>
      </c>
      <c r="C42" s="81" t="str">
        <f>FFA!C45</f>
        <v>10-B</v>
      </c>
      <c r="D42" s="29" t="str">
        <f>IF(FFA!D45="","",FFA!D45)</f>
        <v/>
      </c>
      <c r="E42" s="31">
        <f>FFA!H45</f>
        <v>0</v>
      </c>
      <c r="F42" s="31">
        <f>FFA!I45</f>
        <v>0</v>
      </c>
      <c r="G42" s="31">
        <f>FFA!M45</f>
        <v>0</v>
      </c>
      <c r="H42" s="31">
        <f>FFA!N45</f>
        <v>0</v>
      </c>
      <c r="I42" s="31">
        <f>FFA!R45</f>
        <v>0</v>
      </c>
      <c r="J42" s="31">
        <f>FFA!S45</f>
        <v>0</v>
      </c>
      <c r="K42" s="31">
        <f>FFA!W45</f>
        <v>0</v>
      </c>
      <c r="L42" s="31">
        <f>FFA!X45</f>
        <v>0</v>
      </c>
      <c r="M42" s="31">
        <f>FFA!AB45</f>
        <v>0</v>
      </c>
      <c r="N42" s="31">
        <f>FFA!AC45</f>
        <v>0</v>
      </c>
      <c r="O42" s="31">
        <f>FFA!AG45</f>
        <v>0</v>
      </c>
      <c r="P42" s="31">
        <f>FFA!AH45</f>
        <v>0</v>
      </c>
      <c r="Q42" s="31">
        <f>FFA!AL45</f>
        <v>0</v>
      </c>
      <c r="R42" s="31">
        <f>FFA!AM45</f>
        <v>0</v>
      </c>
      <c r="S42" s="31">
        <f>FFA!AQ45</f>
        <v>0</v>
      </c>
      <c r="T42" s="31">
        <f>FFA!AR45</f>
        <v>0</v>
      </c>
      <c r="U42" s="31" t="str">
        <f t="shared" si="1"/>
        <v/>
      </c>
      <c r="V42" s="31" t="str">
        <f t="shared" si="2"/>
        <v/>
      </c>
      <c r="W42" s="31" t="str">
        <f t="shared" si="3"/>
        <v/>
      </c>
      <c r="X42" s="83" t="str">
        <f t="shared" si="4"/>
        <v/>
      </c>
    </row>
    <row r="43" spans="1:24" x14ac:dyDescent="0.2">
      <c r="A43" s="83" t="str">
        <f t="shared" si="0"/>
        <v/>
      </c>
      <c r="B43" s="29" t="str">
        <f>IF(FFA!B46="","",FFA!B46)</f>
        <v/>
      </c>
      <c r="C43" s="81" t="str">
        <f>FFA!C46</f>
        <v>10-C</v>
      </c>
      <c r="D43" s="29" t="str">
        <f>IF(FFA!D46="","",FFA!D46)</f>
        <v/>
      </c>
      <c r="E43" s="31">
        <f>FFA!H46</f>
        <v>0</v>
      </c>
      <c r="F43" s="31">
        <f>FFA!I46</f>
        <v>0</v>
      </c>
      <c r="G43" s="31">
        <f>FFA!M46</f>
        <v>0</v>
      </c>
      <c r="H43" s="31">
        <f>FFA!N46</f>
        <v>0</v>
      </c>
      <c r="I43" s="31">
        <f>FFA!R46</f>
        <v>0</v>
      </c>
      <c r="J43" s="31">
        <f>FFA!S46</f>
        <v>0</v>
      </c>
      <c r="K43" s="31">
        <f>FFA!W46</f>
        <v>0</v>
      </c>
      <c r="L43" s="31">
        <f>FFA!X46</f>
        <v>0</v>
      </c>
      <c r="M43" s="31">
        <f>FFA!AB46</f>
        <v>0</v>
      </c>
      <c r="N43" s="31">
        <f>FFA!AC46</f>
        <v>0</v>
      </c>
      <c r="O43" s="31">
        <f>FFA!AG46</f>
        <v>0</v>
      </c>
      <c r="P43" s="31">
        <f>FFA!AH46</f>
        <v>0</v>
      </c>
      <c r="Q43" s="31">
        <f>FFA!AL46</f>
        <v>0</v>
      </c>
      <c r="R43" s="31">
        <f>FFA!AM46</f>
        <v>0</v>
      </c>
      <c r="S43" s="31">
        <f>FFA!AQ46</f>
        <v>0</v>
      </c>
      <c r="T43" s="31">
        <f>FFA!AR46</f>
        <v>0</v>
      </c>
      <c r="U43" s="31" t="str">
        <f t="shared" si="1"/>
        <v/>
      </c>
      <c r="V43" s="31" t="str">
        <f t="shared" si="2"/>
        <v/>
      </c>
      <c r="W43" s="31" t="str">
        <f t="shared" si="3"/>
        <v/>
      </c>
      <c r="X43" s="83" t="str">
        <f t="shared" si="4"/>
        <v/>
      </c>
    </row>
    <row r="44" spans="1:24" x14ac:dyDescent="0.2">
      <c r="A44" s="83" t="str">
        <f t="shared" si="0"/>
        <v/>
      </c>
      <c r="B44" s="29" t="str">
        <f>IF(FFA!B47="","",FFA!B47)</f>
        <v/>
      </c>
      <c r="C44" s="81" t="str">
        <f>FFA!C47</f>
        <v>10-D</v>
      </c>
      <c r="D44" s="29" t="str">
        <f>IF(FFA!D47="","",FFA!D47)</f>
        <v/>
      </c>
      <c r="E44" s="31">
        <f>FFA!H47</f>
        <v>0</v>
      </c>
      <c r="F44" s="31">
        <f>FFA!I47</f>
        <v>0</v>
      </c>
      <c r="G44" s="31">
        <f>FFA!M47</f>
        <v>0</v>
      </c>
      <c r="H44" s="31">
        <f>FFA!N47</f>
        <v>0</v>
      </c>
      <c r="I44" s="31">
        <f>FFA!R47</f>
        <v>0</v>
      </c>
      <c r="J44" s="31">
        <f>FFA!S47</f>
        <v>0</v>
      </c>
      <c r="K44" s="31">
        <f>FFA!W47</f>
        <v>0</v>
      </c>
      <c r="L44" s="31">
        <f>FFA!X47</f>
        <v>0</v>
      </c>
      <c r="M44" s="31">
        <f>FFA!AB47</f>
        <v>0</v>
      </c>
      <c r="N44" s="31">
        <f>FFA!AC47</f>
        <v>0</v>
      </c>
      <c r="O44" s="31">
        <f>FFA!AG47</f>
        <v>0</v>
      </c>
      <c r="P44" s="31">
        <f>FFA!AH47</f>
        <v>0</v>
      </c>
      <c r="Q44" s="31">
        <f>FFA!AL47</f>
        <v>0</v>
      </c>
      <c r="R44" s="31">
        <f>FFA!AM47</f>
        <v>0</v>
      </c>
      <c r="S44" s="31">
        <f>FFA!AQ47</f>
        <v>0</v>
      </c>
      <c r="T44" s="31">
        <f>FFA!AR47</f>
        <v>0</v>
      </c>
      <c r="U44" s="31" t="str">
        <f t="shared" si="1"/>
        <v/>
      </c>
      <c r="V44" s="31" t="str">
        <f t="shared" si="2"/>
        <v/>
      </c>
      <c r="W44" s="31" t="str">
        <f t="shared" si="3"/>
        <v/>
      </c>
      <c r="X44" s="83" t="str">
        <f t="shared" si="4"/>
        <v/>
      </c>
    </row>
    <row r="45" spans="1:24" x14ac:dyDescent="0.2">
      <c r="A45" s="83" t="str">
        <f t="shared" si="0"/>
        <v/>
      </c>
      <c r="B45" s="29" t="str">
        <f>IF(FFA!B48="","",FFA!B48)</f>
        <v/>
      </c>
      <c r="C45" s="81" t="str">
        <f>FFA!C48</f>
        <v>11-A</v>
      </c>
      <c r="D45" s="29" t="str">
        <f>IF(FFA!D48="","",FFA!D48)</f>
        <v/>
      </c>
      <c r="E45" s="31">
        <f>FFA!H48</f>
        <v>0</v>
      </c>
      <c r="F45" s="31">
        <f>FFA!I48</f>
        <v>0</v>
      </c>
      <c r="G45" s="31">
        <f>FFA!M48</f>
        <v>0</v>
      </c>
      <c r="H45" s="31">
        <f>FFA!N48</f>
        <v>0</v>
      </c>
      <c r="I45" s="31">
        <f>FFA!R48</f>
        <v>0</v>
      </c>
      <c r="J45" s="31">
        <f>FFA!S48</f>
        <v>0</v>
      </c>
      <c r="K45" s="31">
        <f>FFA!W48</f>
        <v>0</v>
      </c>
      <c r="L45" s="31">
        <f>FFA!X48</f>
        <v>0</v>
      </c>
      <c r="M45" s="31">
        <f>FFA!AB48</f>
        <v>0</v>
      </c>
      <c r="N45" s="31">
        <f>FFA!AC48</f>
        <v>0</v>
      </c>
      <c r="O45" s="31">
        <f>FFA!AG48</f>
        <v>0</v>
      </c>
      <c r="P45" s="31">
        <f>FFA!AH48</f>
        <v>0</v>
      </c>
      <c r="Q45" s="31">
        <f>FFA!AL48</f>
        <v>0</v>
      </c>
      <c r="R45" s="31">
        <f>FFA!AM48</f>
        <v>0</v>
      </c>
      <c r="S45" s="31">
        <f>FFA!AQ48</f>
        <v>0</v>
      </c>
      <c r="T45" s="31">
        <f>FFA!AR48</f>
        <v>0</v>
      </c>
      <c r="U45" s="31" t="str">
        <f t="shared" si="1"/>
        <v/>
      </c>
      <c r="V45" s="31" t="str">
        <f t="shared" si="2"/>
        <v/>
      </c>
      <c r="W45" s="31" t="str">
        <f t="shared" si="3"/>
        <v/>
      </c>
      <c r="X45" s="83" t="str">
        <f t="shared" si="4"/>
        <v/>
      </c>
    </row>
    <row r="46" spans="1:24" x14ac:dyDescent="0.2">
      <c r="A46" s="83" t="str">
        <f t="shared" si="0"/>
        <v/>
      </c>
      <c r="B46" s="29" t="str">
        <f>IF(FFA!B49="","",FFA!B49)</f>
        <v/>
      </c>
      <c r="C46" s="81" t="str">
        <f>FFA!C49</f>
        <v>11-B</v>
      </c>
      <c r="D46" s="29" t="str">
        <f>IF(FFA!D49="","",FFA!D49)</f>
        <v/>
      </c>
      <c r="E46" s="31">
        <f>FFA!H49</f>
        <v>0</v>
      </c>
      <c r="F46" s="31">
        <f>FFA!I49</f>
        <v>0</v>
      </c>
      <c r="G46" s="31">
        <f>FFA!M49</f>
        <v>0</v>
      </c>
      <c r="H46" s="31">
        <f>FFA!N49</f>
        <v>0</v>
      </c>
      <c r="I46" s="31">
        <f>FFA!R49</f>
        <v>0</v>
      </c>
      <c r="J46" s="31">
        <f>FFA!S49</f>
        <v>0</v>
      </c>
      <c r="K46" s="31">
        <f>FFA!W49</f>
        <v>0</v>
      </c>
      <c r="L46" s="31">
        <f>FFA!X49</f>
        <v>0</v>
      </c>
      <c r="M46" s="31">
        <f>FFA!AB49</f>
        <v>0</v>
      </c>
      <c r="N46" s="31">
        <f>FFA!AC49</f>
        <v>0</v>
      </c>
      <c r="O46" s="31">
        <f>FFA!AG49</f>
        <v>0</v>
      </c>
      <c r="P46" s="31">
        <f>FFA!AH49</f>
        <v>0</v>
      </c>
      <c r="Q46" s="31">
        <f>FFA!AL49</f>
        <v>0</v>
      </c>
      <c r="R46" s="31">
        <f>FFA!AM49</f>
        <v>0</v>
      </c>
      <c r="S46" s="31">
        <f>FFA!AQ49</f>
        <v>0</v>
      </c>
      <c r="T46" s="31">
        <f>FFA!AR49</f>
        <v>0</v>
      </c>
      <c r="U46" s="31" t="str">
        <f t="shared" si="1"/>
        <v/>
      </c>
      <c r="V46" s="31" t="str">
        <f t="shared" si="2"/>
        <v/>
      </c>
      <c r="W46" s="31" t="str">
        <f t="shared" si="3"/>
        <v/>
      </c>
      <c r="X46" s="83" t="str">
        <f t="shared" si="4"/>
        <v/>
      </c>
    </row>
    <row r="47" spans="1:24" x14ac:dyDescent="0.2">
      <c r="A47" s="83" t="str">
        <f t="shared" si="0"/>
        <v/>
      </c>
      <c r="B47" s="29" t="str">
        <f>IF(FFA!B50="","",FFA!B50)</f>
        <v/>
      </c>
      <c r="C47" s="81" t="str">
        <f>FFA!C50</f>
        <v>11-C</v>
      </c>
      <c r="D47" s="29" t="str">
        <f>IF(FFA!D50="","",FFA!D50)</f>
        <v/>
      </c>
      <c r="E47" s="31">
        <f>FFA!H50</f>
        <v>0</v>
      </c>
      <c r="F47" s="31">
        <f>FFA!I50</f>
        <v>0</v>
      </c>
      <c r="G47" s="31">
        <f>FFA!M50</f>
        <v>0</v>
      </c>
      <c r="H47" s="31">
        <f>FFA!N50</f>
        <v>0</v>
      </c>
      <c r="I47" s="31">
        <f>FFA!R50</f>
        <v>0</v>
      </c>
      <c r="J47" s="31">
        <f>FFA!S50</f>
        <v>0</v>
      </c>
      <c r="K47" s="31">
        <f>FFA!W50</f>
        <v>0</v>
      </c>
      <c r="L47" s="31">
        <f>FFA!X50</f>
        <v>0</v>
      </c>
      <c r="M47" s="31">
        <f>FFA!AB50</f>
        <v>0</v>
      </c>
      <c r="N47" s="31">
        <f>FFA!AC50</f>
        <v>0</v>
      </c>
      <c r="O47" s="31">
        <f>FFA!AG50</f>
        <v>0</v>
      </c>
      <c r="P47" s="31">
        <f>FFA!AH50</f>
        <v>0</v>
      </c>
      <c r="Q47" s="31">
        <f>FFA!AL50</f>
        <v>0</v>
      </c>
      <c r="R47" s="31">
        <f>FFA!AM50</f>
        <v>0</v>
      </c>
      <c r="S47" s="31">
        <f>FFA!AQ50</f>
        <v>0</v>
      </c>
      <c r="T47" s="31">
        <f>FFA!AR50</f>
        <v>0</v>
      </c>
      <c r="U47" s="31" t="str">
        <f t="shared" si="1"/>
        <v/>
      </c>
      <c r="V47" s="31" t="str">
        <f t="shared" si="2"/>
        <v/>
      </c>
      <c r="W47" s="31" t="str">
        <f t="shared" si="3"/>
        <v/>
      </c>
      <c r="X47" s="83" t="str">
        <f t="shared" si="4"/>
        <v/>
      </c>
    </row>
    <row r="48" spans="1:24" x14ac:dyDescent="0.2">
      <c r="A48" s="83" t="str">
        <f t="shared" si="0"/>
        <v/>
      </c>
      <c r="B48" s="29" t="str">
        <f>IF(FFA!B51="","",FFA!B51)</f>
        <v/>
      </c>
      <c r="C48" s="81" t="str">
        <f>FFA!C51</f>
        <v>11-D</v>
      </c>
      <c r="D48" s="29" t="str">
        <f>IF(FFA!D51="","",FFA!D51)</f>
        <v/>
      </c>
      <c r="E48" s="31">
        <f>FFA!H51</f>
        <v>0</v>
      </c>
      <c r="F48" s="31">
        <f>FFA!I51</f>
        <v>0</v>
      </c>
      <c r="G48" s="31">
        <f>FFA!M51</f>
        <v>0</v>
      </c>
      <c r="H48" s="31">
        <f>FFA!N51</f>
        <v>0</v>
      </c>
      <c r="I48" s="31">
        <f>FFA!R51</f>
        <v>0</v>
      </c>
      <c r="J48" s="31">
        <f>FFA!S51</f>
        <v>0</v>
      </c>
      <c r="K48" s="31">
        <f>FFA!W51</f>
        <v>0</v>
      </c>
      <c r="L48" s="31">
        <f>FFA!X51</f>
        <v>0</v>
      </c>
      <c r="M48" s="31">
        <f>FFA!AB51</f>
        <v>0</v>
      </c>
      <c r="N48" s="31">
        <f>FFA!AC51</f>
        <v>0</v>
      </c>
      <c r="O48" s="31">
        <f>FFA!AG51</f>
        <v>0</v>
      </c>
      <c r="P48" s="31">
        <f>FFA!AH51</f>
        <v>0</v>
      </c>
      <c r="Q48" s="31">
        <f>FFA!AL51</f>
        <v>0</v>
      </c>
      <c r="R48" s="31">
        <f>FFA!AM51</f>
        <v>0</v>
      </c>
      <c r="S48" s="31">
        <f>FFA!AQ51</f>
        <v>0</v>
      </c>
      <c r="T48" s="31">
        <f>FFA!AR51</f>
        <v>0</v>
      </c>
      <c r="U48" s="31" t="str">
        <f t="shared" si="1"/>
        <v/>
      </c>
      <c r="V48" s="31" t="str">
        <f t="shared" si="2"/>
        <v/>
      </c>
      <c r="W48" s="31" t="str">
        <f t="shared" si="3"/>
        <v/>
      </c>
      <c r="X48" s="83" t="str">
        <f t="shared" si="4"/>
        <v/>
      </c>
    </row>
    <row r="49" spans="1:24" x14ac:dyDescent="0.2">
      <c r="A49" s="83" t="str">
        <f t="shared" si="0"/>
        <v/>
      </c>
      <c r="B49" s="29" t="str">
        <f>IF(FFA!B52="","",FFA!B52)</f>
        <v/>
      </c>
      <c r="C49" s="81" t="str">
        <f>FFA!C52</f>
        <v>12-A</v>
      </c>
      <c r="D49" s="29" t="str">
        <f>IF(FFA!D52="","",FFA!D52)</f>
        <v/>
      </c>
      <c r="E49" s="31">
        <f>FFA!H52</f>
        <v>0</v>
      </c>
      <c r="F49" s="31">
        <f>FFA!I52</f>
        <v>0</v>
      </c>
      <c r="G49" s="31">
        <f>FFA!M52</f>
        <v>0</v>
      </c>
      <c r="H49" s="31">
        <f>FFA!N52</f>
        <v>0</v>
      </c>
      <c r="I49" s="31">
        <f>FFA!R52</f>
        <v>0</v>
      </c>
      <c r="J49" s="31">
        <f>FFA!S52</f>
        <v>0</v>
      </c>
      <c r="K49" s="31">
        <f>FFA!W52</f>
        <v>0</v>
      </c>
      <c r="L49" s="31">
        <f>FFA!X52</f>
        <v>0</v>
      </c>
      <c r="M49" s="31">
        <f>FFA!AB52</f>
        <v>0</v>
      </c>
      <c r="N49" s="31">
        <f>FFA!AC52</f>
        <v>0</v>
      </c>
      <c r="O49" s="31">
        <f>FFA!AG52</f>
        <v>0</v>
      </c>
      <c r="P49" s="31">
        <f>FFA!AH52</f>
        <v>0</v>
      </c>
      <c r="Q49" s="31">
        <f>FFA!AL52</f>
        <v>0</v>
      </c>
      <c r="R49" s="31">
        <f>FFA!AM52</f>
        <v>0</v>
      </c>
      <c r="S49" s="31">
        <f>FFA!AQ52</f>
        <v>0</v>
      </c>
      <c r="T49" s="31">
        <f>FFA!AR52</f>
        <v>0</v>
      </c>
      <c r="U49" s="31" t="str">
        <f t="shared" si="1"/>
        <v/>
      </c>
      <c r="V49" s="31" t="str">
        <f t="shared" si="2"/>
        <v/>
      </c>
      <c r="W49" s="31" t="str">
        <f t="shared" si="3"/>
        <v/>
      </c>
      <c r="X49" s="83" t="str">
        <f t="shared" si="4"/>
        <v/>
      </c>
    </row>
    <row r="50" spans="1:24" x14ac:dyDescent="0.2">
      <c r="A50" s="83" t="str">
        <f t="shared" si="0"/>
        <v/>
      </c>
      <c r="B50" s="29" t="str">
        <f>IF(FFA!B53="","",FFA!B53)</f>
        <v/>
      </c>
      <c r="C50" s="81" t="str">
        <f>FFA!C53</f>
        <v>12-B</v>
      </c>
      <c r="D50" s="29" t="str">
        <f>IF(FFA!D53="","",FFA!D53)</f>
        <v/>
      </c>
      <c r="E50" s="31">
        <f>FFA!H53</f>
        <v>0</v>
      </c>
      <c r="F50" s="31">
        <f>FFA!I53</f>
        <v>0</v>
      </c>
      <c r="G50" s="31">
        <f>FFA!M53</f>
        <v>0</v>
      </c>
      <c r="H50" s="31">
        <f>FFA!N53</f>
        <v>0</v>
      </c>
      <c r="I50" s="31">
        <f>FFA!R53</f>
        <v>0</v>
      </c>
      <c r="J50" s="31">
        <f>FFA!S53</f>
        <v>0</v>
      </c>
      <c r="K50" s="31">
        <f>FFA!W53</f>
        <v>0</v>
      </c>
      <c r="L50" s="31">
        <f>FFA!X53</f>
        <v>0</v>
      </c>
      <c r="M50" s="31">
        <f>FFA!AB53</f>
        <v>0</v>
      </c>
      <c r="N50" s="31">
        <f>FFA!AC53</f>
        <v>0</v>
      </c>
      <c r="O50" s="31">
        <f>FFA!AG53</f>
        <v>0</v>
      </c>
      <c r="P50" s="31">
        <f>FFA!AH53</f>
        <v>0</v>
      </c>
      <c r="Q50" s="31">
        <f>FFA!AL53</f>
        <v>0</v>
      </c>
      <c r="R50" s="31">
        <f>FFA!AM53</f>
        <v>0</v>
      </c>
      <c r="S50" s="31">
        <f>FFA!AQ53</f>
        <v>0</v>
      </c>
      <c r="T50" s="31">
        <f>FFA!AR53</f>
        <v>0</v>
      </c>
      <c r="U50" s="31" t="str">
        <f t="shared" si="1"/>
        <v/>
      </c>
      <c r="V50" s="31" t="str">
        <f t="shared" si="2"/>
        <v/>
      </c>
      <c r="W50" s="31" t="str">
        <f t="shared" si="3"/>
        <v/>
      </c>
      <c r="X50" s="83" t="str">
        <f t="shared" si="4"/>
        <v/>
      </c>
    </row>
    <row r="51" spans="1:24" x14ac:dyDescent="0.2">
      <c r="A51" s="83" t="str">
        <f t="shared" si="0"/>
        <v/>
      </c>
      <c r="B51" s="29" t="str">
        <f>IF(FFA!B54="","",FFA!B54)</f>
        <v/>
      </c>
      <c r="C51" s="81" t="str">
        <f>FFA!C54</f>
        <v>12-C</v>
      </c>
      <c r="D51" s="29" t="str">
        <f>IF(FFA!D54="","",FFA!D54)</f>
        <v/>
      </c>
      <c r="E51" s="31">
        <f>FFA!H54</f>
        <v>0</v>
      </c>
      <c r="F51" s="31">
        <f>FFA!I54</f>
        <v>0</v>
      </c>
      <c r="G51" s="31">
        <f>FFA!M54</f>
        <v>0</v>
      </c>
      <c r="H51" s="31">
        <f>FFA!N54</f>
        <v>0</v>
      </c>
      <c r="I51" s="31">
        <f>FFA!R54</f>
        <v>0</v>
      </c>
      <c r="J51" s="31">
        <f>FFA!S54</f>
        <v>0</v>
      </c>
      <c r="K51" s="31">
        <f>FFA!W54</f>
        <v>0</v>
      </c>
      <c r="L51" s="31">
        <f>FFA!X54</f>
        <v>0</v>
      </c>
      <c r="M51" s="31">
        <f>FFA!AB54</f>
        <v>0</v>
      </c>
      <c r="N51" s="31">
        <f>FFA!AC54</f>
        <v>0</v>
      </c>
      <c r="O51" s="31">
        <f>FFA!AG54</f>
        <v>0</v>
      </c>
      <c r="P51" s="31">
        <f>FFA!AH54</f>
        <v>0</v>
      </c>
      <c r="Q51" s="31">
        <f>FFA!AL54</f>
        <v>0</v>
      </c>
      <c r="R51" s="31">
        <f>FFA!AM54</f>
        <v>0</v>
      </c>
      <c r="S51" s="31">
        <f>FFA!AQ54</f>
        <v>0</v>
      </c>
      <c r="T51" s="31">
        <f>FFA!AR54</f>
        <v>0</v>
      </c>
      <c r="U51" s="31" t="str">
        <f t="shared" si="1"/>
        <v/>
      </c>
      <c r="V51" s="31" t="str">
        <f t="shared" si="2"/>
        <v/>
      </c>
      <c r="W51" s="31" t="str">
        <f t="shared" si="3"/>
        <v/>
      </c>
      <c r="X51" s="83" t="str">
        <f t="shared" si="4"/>
        <v/>
      </c>
    </row>
    <row r="52" spans="1:24" x14ac:dyDescent="0.2">
      <c r="A52" s="83" t="str">
        <f t="shared" si="0"/>
        <v/>
      </c>
      <c r="B52" s="29" t="str">
        <f>IF(FFA!B55="","",FFA!B55)</f>
        <v/>
      </c>
      <c r="C52" s="81" t="str">
        <f>FFA!C55</f>
        <v>12-D</v>
      </c>
      <c r="D52" s="29" t="str">
        <f>IF(FFA!D55="","",FFA!D55)</f>
        <v/>
      </c>
      <c r="E52" s="31">
        <f>FFA!H55</f>
        <v>0</v>
      </c>
      <c r="F52" s="31">
        <f>FFA!I55</f>
        <v>0</v>
      </c>
      <c r="G52" s="31">
        <f>FFA!M55</f>
        <v>0</v>
      </c>
      <c r="H52" s="31">
        <f>FFA!N55</f>
        <v>0</v>
      </c>
      <c r="I52" s="31">
        <f>FFA!R55</f>
        <v>0</v>
      </c>
      <c r="J52" s="31">
        <f>FFA!S55</f>
        <v>0</v>
      </c>
      <c r="K52" s="31">
        <f>FFA!W55</f>
        <v>0</v>
      </c>
      <c r="L52" s="31">
        <f>FFA!X55</f>
        <v>0</v>
      </c>
      <c r="M52" s="31">
        <f>FFA!AB55</f>
        <v>0</v>
      </c>
      <c r="N52" s="31">
        <f>FFA!AC55</f>
        <v>0</v>
      </c>
      <c r="O52" s="31">
        <f>FFA!AG55</f>
        <v>0</v>
      </c>
      <c r="P52" s="31">
        <f>FFA!AH55</f>
        <v>0</v>
      </c>
      <c r="Q52" s="31">
        <f>FFA!AL55</f>
        <v>0</v>
      </c>
      <c r="R52" s="31">
        <f>FFA!AM55</f>
        <v>0</v>
      </c>
      <c r="S52" s="31">
        <f>FFA!AQ55</f>
        <v>0</v>
      </c>
      <c r="T52" s="31">
        <f>FFA!AR55</f>
        <v>0</v>
      </c>
      <c r="U52" s="31" t="str">
        <f t="shared" si="1"/>
        <v/>
      </c>
      <c r="V52" s="31" t="str">
        <f t="shared" si="2"/>
        <v/>
      </c>
      <c r="W52" s="31" t="str">
        <f t="shared" si="3"/>
        <v/>
      </c>
      <c r="X52" s="83" t="str">
        <f t="shared" si="4"/>
        <v/>
      </c>
    </row>
    <row r="53" spans="1:24" x14ac:dyDescent="0.2">
      <c r="A53" s="83" t="str">
        <f t="shared" si="0"/>
        <v/>
      </c>
      <c r="B53" s="29" t="str">
        <f>IF(FFA!B56="","",FFA!B56)</f>
        <v/>
      </c>
      <c r="C53" s="81" t="str">
        <f>FFA!C56</f>
        <v>13-A</v>
      </c>
      <c r="D53" s="29" t="str">
        <f>IF(FFA!D56="","",FFA!D56)</f>
        <v/>
      </c>
      <c r="E53" s="31">
        <f>FFA!H56</f>
        <v>0</v>
      </c>
      <c r="F53" s="31">
        <f>FFA!I56</f>
        <v>0</v>
      </c>
      <c r="G53" s="31">
        <f>FFA!M56</f>
        <v>0</v>
      </c>
      <c r="H53" s="31">
        <f>FFA!N56</f>
        <v>0</v>
      </c>
      <c r="I53" s="31">
        <f>FFA!R56</f>
        <v>0</v>
      </c>
      <c r="J53" s="31">
        <f>FFA!S56</f>
        <v>0</v>
      </c>
      <c r="K53" s="31">
        <f>FFA!W56</f>
        <v>0</v>
      </c>
      <c r="L53" s="31">
        <f>FFA!X56</f>
        <v>0</v>
      </c>
      <c r="M53" s="31">
        <f>FFA!AB56</f>
        <v>0</v>
      </c>
      <c r="N53" s="31">
        <f>FFA!AC56</f>
        <v>0</v>
      </c>
      <c r="O53" s="31">
        <f>FFA!AG56</f>
        <v>0</v>
      </c>
      <c r="P53" s="31">
        <f>FFA!AH56</f>
        <v>0</v>
      </c>
      <c r="Q53" s="31">
        <f>FFA!AL56</f>
        <v>0</v>
      </c>
      <c r="R53" s="31">
        <f>FFA!AM56</f>
        <v>0</v>
      </c>
      <c r="S53" s="31">
        <f>FFA!AQ56</f>
        <v>0</v>
      </c>
      <c r="T53" s="31">
        <f>FFA!AR56</f>
        <v>0</v>
      </c>
      <c r="U53" s="31" t="str">
        <f t="shared" si="1"/>
        <v/>
      </c>
      <c r="V53" s="31" t="str">
        <f t="shared" si="2"/>
        <v/>
      </c>
      <c r="W53" s="31" t="str">
        <f t="shared" si="3"/>
        <v/>
      </c>
      <c r="X53" s="83" t="str">
        <f t="shared" si="4"/>
        <v/>
      </c>
    </row>
    <row r="54" spans="1:24" x14ac:dyDescent="0.2">
      <c r="A54" s="83" t="str">
        <f t="shared" si="0"/>
        <v/>
      </c>
      <c r="B54" s="29" t="str">
        <f>IF(FFA!B57="","",FFA!B57)</f>
        <v/>
      </c>
      <c r="C54" s="81" t="str">
        <f>FFA!C57</f>
        <v>13-B</v>
      </c>
      <c r="D54" s="29" t="str">
        <f>IF(FFA!D57="","",FFA!D57)</f>
        <v/>
      </c>
      <c r="E54" s="31">
        <f>FFA!H57</f>
        <v>0</v>
      </c>
      <c r="F54" s="31">
        <f>FFA!I57</f>
        <v>0</v>
      </c>
      <c r="G54" s="31">
        <f>FFA!M57</f>
        <v>0</v>
      </c>
      <c r="H54" s="31">
        <f>FFA!N57</f>
        <v>0</v>
      </c>
      <c r="I54" s="31">
        <f>FFA!R57</f>
        <v>0</v>
      </c>
      <c r="J54" s="31">
        <f>FFA!S57</f>
        <v>0</v>
      </c>
      <c r="K54" s="31">
        <f>FFA!W57</f>
        <v>0</v>
      </c>
      <c r="L54" s="31">
        <f>FFA!X57</f>
        <v>0</v>
      </c>
      <c r="M54" s="31">
        <f>FFA!AB57</f>
        <v>0</v>
      </c>
      <c r="N54" s="31">
        <f>FFA!AC57</f>
        <v>0</v>
      </c>
      <c r="O54" s="31">
        <f>FFA!AG57</f>
        <v>0</v>
      </c>
      <c r="P54" s="31">
        <f>FFA!AH57</f>
        <v>0</v>
      </c>
      <c r="Q54" s="31">
        <f>FFA!AL57</f>
        <v>0</v>
      </c>
      <c r="R54" s="31">
        <f>FFA!AM57</f>
        <v>0</v>
      </c>
      <c r="S54" s="31">
        <f>FFA!AQ57</f>
        <v>0</v>
      </c>
      <c r="T54" s="31">
        <f>FFA!AR57</f>
        <v>0</v>
      </c>
      <c r="U54" s="31" t="str">
        <f t="shared" si="1"/>
        <v/>
      </c>
      <c r="V54" s="31" t="str">
        <f t="shared" si="2"/>
        <v/>
      </c>
      <c r="W54" s="31" t="str">
        <f t="shared" si="3"/>
        <v/>
      </c>
      <c r="X54" s="83" t="str">
        <f t="shared" si="4"/>
        <v/>
      </c>
    </row>
    <row r="55" spans="1:24" x14ac:dyDescent="0.2">
      <c r="A55" s="83" t="str">
        <f t="shared" si="0"/>
        <v/>
      </c>
      <c r="B55" s="29" t="str">
        <f>IF(FFA!B58="","",FFA!B58)</f>
        <v/>
      </c>
      <c r="C55" s="81" t="str">
        <f>FFA!C58</f>
        <v>13-C</v>
      </c>
      <c r="D55" s="29" t="str">
        <f>IF(FFA!D58="","",FFA!D58)</f>
        <v/>
      </c>
      <c r="E55" s="31">
        <f>FFA!H58</f>
        <v>0</v>
      </c>
      <c r="F55" s="31">
        <f>FFA!I58</f>
        <v>0</v>
      </c>
      <c r="G55" s="31">
        <f>FFA!M58</f>
        <v>0</v>
      </c>
      <c r="H55" s="31">
        <f>FFA!N58</f>
        <v>0</v>
      </c>
      <c r="I55" s="31">
        <f>FFA!R58</f>
        <v>0</v>
      </c>
      <c r="J55" s="31">
        <f>FFA!S58</f>
        <v>0</v>
      </c>
      <c r="K55" s="31">
        <f>FFA!W58</f>
        <v>0</v>
      </c>
      <c r="L55" s="31">
        <f>FFA!X58</f>
        <v>0</v>
      </c>
      <c r="M55" s="31">
        <f>FFA!AB58</f>
        <v>0</v>
      </c>
      <c r="N55" s="31">
        <f>FFA!AC58</f>
        <v>0</v>
      </c>
      <c r="O55" s="31">
        <f>FFA!AG58</f>
        <v>0</v>
      </c>
      <c r="P55" s="31">
        <f>FFA!AH58</f>
        <v>0</v>
      </c>
      <c r="Q55" s="31">
        <f>FFA!AL58</f>
        <v>0</v>
      </c>
      <c r="R55" s="31">
        <f>FFA!AM58</f>
        <v>0</v>
      </c>
      <c r="S55" s="31">
        <f>FFA!AQ58</f>
        <v>0</v>
      </c>
      <c r="T55" s="31">
        <f>FFA!AR58</f>
        <v>0</v>
      </c>
      <c r="U55" s="31" t="str">
        <f t="shared" si="1"/>
        <v/>
      </c>
      <c r="V55" s="31" t="str">
        <f t="shared" si="2"/>
        <v/>
      </c>
      <c r="W55" s="31" t="str">
        <f t="shared" si="3"/>
        <v/>
      </c>
      <c r="X55" s="83" t="str">
        <f t="shared" si="4"/>
        <v/>
      </c>
    </row>
    <row r="56" spans="1:24" x14ac:dyDescent="0.2">
      <c r="A56" s="83" t="str">
        <f t="shared" si="0"/>
        <v/>
      </c>
      <c r="B56" s="29" t="str">
        <f>IF(FFA!B59="","",FFA!B59)</f>
        <v/>
      </c>
      <c r="C56" s="81" t="str">
        <f>FFA!C59</f>
        <v>13-D</v>
      </c>
      <c r="D56" s="29" t="str">
        <f>IF(FFA!D59="","",FFA!D59)</f>
        <v/>
      </c>
      <c r="E56" s="31">
        <f>FFA!H59</f>
        <v>0</v>
      </c>
      <c r="F56" s="31">
        <f>FFA!I59</f>
        <v>0</v>
      </c>
      <c r="G56" s="31">
        <f>FFA!M59</f>
        <v>0</v>
      </c>
      <c r="H56" s="31">
        <f>FFA!N59</f>
        <v>0</v>
      </c>
      <c r="I56" s="31">
        <f>FFA!R59</f>
        <v>0</v>
      </c>
      <c r="J56" s="31">
        <f>FFA!S59</f>
        <v>0</v>
      </c>
      <c r="K56" s="31">
        <f>FFA!W59</f>
        <v>0</v>
      </c>
      <c r="L56" s="31">
        <f>FFA!X59</f>
        <v>0</v>
      </c>
      <c r="M56" s="31">
        <f>FFA!AB59</f>
        <v>0</v>
      </c>
      <c r="N56" s="31">
        <f>FFA!AC59</f>
        <v>0</v>
      </c>
      <c r="O56" s="31">
        <f>FFA!AG59</f>
        <v>0</v>
      </c>
      <c r="P56" s="31">
        <f>FFA!AH59</f>
        <v>0</v>
      </c>
      <c r="Q56" s="31">
        <f>FFA!AL59</f>
        <v>0</v>
      </c>
      <c r="R56" s="31">
        <f>FFA!AM59</f>
        <v>0</v>
      </c>
      <c r="S56" s="31">
        <f>FFA!AQ59</f>
        <v>0</v>
      </c>
      <c r="T56" s="31">
        <f>FFA!AR59</f>
        <v>0</v>
      </c>
      <c r="U56" s="31" t="str">
        <f t="shared" si="1"/>
        <v/>
      </c>
      <c r="V56" s="31" t="str">
        <f t="shared" si="2"/>
        <v/>
      </c>
      <c r="W56" s="31" t="str">
        <f t="shared" si="3"/>
        <v/>
      </c>
      <c r="X56" s="83" t="str">
        <f t="shared" si="4"/>
        <v/>
      </c>
    </row>
    <row r="57" spans="1:24" x14ac:dyDescent="0.2">
      <c r="A57" s="83" t="str">
        <f t="shared" si="0"/>
        <v/>
      </c>
      <c r="B57" s="29" t="str">
        <f>IF(FFA!B60="","",FFA!B60)</f>
        <v/>
      </c>
      <c r="C57" s="81" t="str">
        <f>FFA!C60</f>
        <v>14-A</v>
      </c>
      <c r="D57" s="29" t="str">
        <f>IF(FFA!D60="","",FFA!D60)</f>
        <v/>
      </c>
      <c r="E57" s="31">
        <f>FFA!H60</f>
        <v>0</v>
      </c>
      <c r="F57" s="31">
        <f>FFA!I60</f>
        <v>0</v>
      </c>
      <c r="G57" s="31">
        <f>FFA!M60</f>
        <v>0</v>
      </c>
      <c r="H57" s="31">
        <f>FFA!N60</f>
        <v>0</v>
      </c>
      <c r="I57" s="31">
        <f>FFA!R60</f>
        <v>0</v>
      </c>
      <c r="J57" s="31">
        <f>FFA!S60</f>
        <v>0</v>
      </c>
      <c r="K57" s="31">
        <f>FFA!W60</f>
        <v>0</v>
      </c>
      <c r="L57" s="31">
        <f>FFA!X60</f>
        <v>0</v>
      </c>
      <c r="M57" s="31">
        <f>FFA!AB60</f>
        <v>0</v>
      </c>
      <c r="N57" s="31">
        <f>FFA!AC60</f>
        <v>0</v>
      </c>
      <c r="O57" s="31">
        <f>FFA!AG60</f>
        <v>0</v>
      </c>
      <c r="P57" s="31">
        <f>FFA!AH60</f>
        <v>0</v>
      </c>
      <c r="Q57" s="31">
        <f>FFA!AL60</f>
        <v>0</v>
      </c>
      <c r="R57" s="31">
        <f>FFA!AM60</f>
        <v>0</v>
      </c>
      <c r="S57" s="31">
        <f>FFA!AQ60</f>
        <v>0</v>
      </c>
      <c r="T57" s="31">
        <f>FFA!AR60</f>
        <v>0</v>
      </c>
      <c r="U57" s="31" t="str">
        <f t="shared" si="1"/>
        <v/>
      </c>
      <c r="V57" s="31" t="str">
        <f t="shared" si="2"/>
        <v/>
      </c>
      <c r="W57" s="31" t="str">
        <f t="shared" si="3"/>
        <v/>
      </c>
      <c r="X57" s="83" t="str">
        <f t="shared" si="4"/>
        <v/>
      </c>
    </row>
    <row r="58" spans="1:24" x14ac:dyDescent="0.2">
      <c r="A58" s="83" t="str">
        <f t="shared" si="0"/>
        <v/>
      </c>
      <c r="B58" s="29" t="str">
        <f>IF(FFA!B61="","",FFA!B61)</f>
        <v/>
      </c>
      <c r="C58" s="81" t="str">
        <f>FFA!C61</f>
        <v>14-B</v>
      </c>
      <c r="D58" s="29" t="str">
        <f>IF(FFA!D61="","",FFA!D61)</f>
        <v/>
      </c>
      <c r="E58" s="31">
        <f>FFA!H61</f>
        <v>0</v>
      </c>
      <c r="F58" s="31">
        <f>FFA!I61</f>
        <v>0</v>
      </c>
      <c r="G58" s="31">
        <f>FFA!M61</f>
        <v>0</v>
      </c>
      <c r="H58" s="31">
        <f>FFA!N61</f>
        <v>0</v>
      </c>
      <c r="I58" s="31">
        <f>FFA!R61</f>
        <v>0</v>
      </c>
      <c r="J58" s="31">
        <f>FFA!S61</f>
        <v>0</v>
      </c>
      <c r="K58" s="31">
        <f>FFA!W61</f>
        <v>0</v>
      </c>
      <c r="L58" s="31">
        <f>FFA!X61</f>
        <v>0</v>
      </c>
      <c r="M58" s="31">
        <f>FFA!AB61</f>
        <v>0</v>
      </c>
      <c r="N58" s="31">
        <f>FFA!AC61</f>
        <v>0</v>
      </c>
      <c r="O58" s="31">
        <f>FFA!AG61</f>
        <v>0</v>
      </c>
      <c r="P58" s="31">
        <f>FFA!AH61</f>
        <v>0</v>
      </c>
      <c r="Q58" s="31">
        <f>FFA!AL61</f>
        <v>0</v>
      </c>
      <c r="R58" s="31">
        <f>FFA!AM61</f>
        <v>0</v>
      </c>
      <c r="S58" s="31">
        <f>FFA!AQ61</f>
        <v>0</v>
      </c>
      <c r="T58" s="31">
        <f>FFA!AR61</f>
        <v>0</v>
      </c>
      <c r="U58" s="31" t="str">
        <f t="shared" si="1"/>
        <v/>
      </c>
      <c r="V58" s="31" t="str">
        <f t="shared" si="2"/>
        <v/>
      </c>
      <c r="W58" s="31" t="str">
        <f t="shared" si="3"/>
        <v/>
      </c>
      <c r="X58" s="83" t="str">
        <f t="shared" si="4"/>
        <v/>
      </c>
    </row>
    <row r="59" spans="1:24" x14ac:dyDescent="0.2">
      <c r="A59" s="83" t="str">
        <f t="shared" si="0"/>
        <v/>
      </c>
      <c r="B59" s="29" t="str">
        <f>IF(FFA!B62="","",FFA!B62)</f>
        <v/>
      </c>
      <c r="C59" s="81" t="str">
        <f>FFA!C62</f>
        <v>14-C</v>
      </c>
      <c r="D59" s="29" t="str">
        <f>IF(FFA!D62="","",FFA!D62)</f>
        <v/>
      </c>
      <c r="E59" s="31">
        <f>FFA!H62</f>
        <v>0</v>
      </c>
      <c r="F59" s="31">
        <f>FFA!I62</f>
        <v>0</v>
      </c>
      <c r="G59" s="31">
        <f>FFA!M62</f>
        <v>0</v>
      </c>
      <c r="H59" s="31">
        <f>FFA!N62</f>
        <v>0</v>
      </c>
      <c r="I59" s="31">
        <f>FFA!R62</f>
        <v>0</v>
      </c>
      <c r="J59" s="31">
        <f>FFA!S62</f>
        <v>0</v>
      </c>
      <c r="K59" s="31">
        <f>FFA!W62</f>
        <v>0</v>
      </c>
      <c r="L59" s="31">
        <f>FFA!X62</f>
        <v>0</v>
      </c>
      <c r="M59" s="31">
        <f>FFA!AB62</f>
        <v>0</v>
      </c>
      <c r="N59" s="31">
        <f>FFA!AC62</f>
        <v>0</v>
      </c>
      <c r="O59" s="31">
        <f>FFA!AG62</f>
        <v>0</v>
      </c>
      <c r="P59" s="31">
        <f>FFA!AH62</f>
        <v>0</v>
      </c>
      <c r="Q59" s="31">
        <f>FFA!AL62</f>
        <v>0</v>
      </c>
      <c r="R59" s="31">
        <f>FFA!AM62</f>
        <v>0</v>
      </c>
      <c r="S59" s="31">
        <f>FFA!AQ62</f>
        <v>0</v>
      </c>
      <c r="T59" s="31">
        <f>FFA!AR62</f>
        <v>0</v>
      </c>
      <c r="U59" s="31" t="str">
        <f t="shared" si="1"/>
        <v/>
      </c>
      <c r="V59" s="31" t="str">
        <f t="shared" si="2"/>
        <v/>
      </c>
      <c r="W59" s="31" t="str">
        <f t="shared" si="3"/>
        <v/>
      </c>
      <c r="X59" s="83" t="str">
        <f t="shared" si="4"/>
        <v/>
      </c>
    </row>
    <row r="60" spans="1:24" x14ac:dyDescent="0.2">
      <c r="A60" s="83" t="str">
        <f t="shared" si="0"/>
        <v/>
      </c>
      <c r="B60" s="29" t="str">
        <f>IF(FFA!B63="","",FFA!B63)</f>
        <v/>
      </c>
      <c r="C60" s="81" t="str">
        <f>FFA!C63</f>
        <v>14-D</v>
      </c>
      <c r="D60" s="29" t="str">
        <f>IF(FFA!D63="","",FFA!D63)</f>
        <v/>
      </c>
      <c r="E60" s="31">
        <f>FFA!H63</f>
        <v>0</v>
      </c>
      <c r="F60" s="31">
        <f>FFA!I63</f>
        <v>0</v>
      </c>
      <c r="G60" s="31">
        <f>FFA!M63</f>
        <v>0</v>
      </c>
      <c r="H60" s="31">
        <f>FFA!N63</f>
        <v>0</v>
      </c>
      <c r="I60" s="31">
        <f>FFA!R63</f>
        <v>0</v>
      </c>
      <c r="J60" s="31">
        <f>FFA!S63</f>
        <v>0</v>
      </c>
      <c r="K60" s="31">
        <f>FFA!W63</f>
        <v>0</v>
      </c>
      <c r="L60" s="31">
        <f>FFA!X63</f>
        <v>0</v>
      </c>
      <c r="M60" s="31">
        <f>FFA!AB63</f>
        <v>0</v>
      </c>
      <c r="N60" s="31">
        <f>FFA!AC63</f>
        <v>0</v>
      </c>
      <c r="O60" s="31">
        <f>FFA!AG63</f>
        <v>0</v>
      </c>
      <c r="P60" s="31">
        <f>FFA!AH63</f>
        <v>0</v>
      </c>
      <c r="Q60" s="31">
        <f>FFA!AL63</f>
        <v>0</v>
      </c>
      <c r="R60" s="31">
        <f>FFA!AM63</f>
        <v>0</v>
      </c>
      <c r="S60" s="31">
        <f>FFA!AQ63</f>
        <v>0</v>
      </c>
      <c r="T60" s="31">
        <f>FFA!AR63</f>
        <v>0</v>
      </c>
      <c r="U60" s="31" t="str">
        <f t="shared" si="1"/>
        <v/>
      </c>
      <c r="V60" s="31" t="str">
        <f t="shared" si="2"/>
        <v/>
      </c>
      <c r="W60" s="31" t="str">
        <f t="shared" si="3"/>
        <v/>
      </c>
      <c r="X60" s="83" t="str">
        <f t="shared" si="4"/>
        <v/>
      </c>
    </row>
    <row r="61" spans="1:24" x14ac:dyDescent="0.2">
      <c r="A61" s="83" t="str">
        <f t="shared" si="0"/>
        <v/>
      </c>
      <c r="B61" s="29" t="str">
        <f>IF(FFA!B64="","",FFA!B64)</f>
        <v/>
      </c>
      <c r="C61" s="81" t="str">
        <f>FFA!C64</f>
        <v>15-A</v>
      </c>
      <c r="D61" s="29" t="str">
        <f>IF(FFA!D64="","",FFA!D64)</f>
        <v/>
      </c>
      <c r="E61" s="31">
        <f>FFA!H64</f>
        <v>0</v>
      </c>
      <c r="F61" s="31">
        <f>FFA!I64</f>
        <v>0</v>
      </c>
      <c r="G61" s="31">
        <f>FFA!M64</f>
        <v>0</v>
      </c>
      <c r="H61" s="31">
        <f>FFA!N64</f>
        <v>0</v>
      </c>
      <c r="I61" s="31">
        <f>FFA!R64</f>
        <v>0</v>
      </c>
      <c r="J61" s="31">
        <f>FFA!S64</f>
        <v>0</v>
      </c>
      <c r="K61" s="31">
        <f>FFA!W64</f>
        <v>0</v>
      </c>
      <c r="L61" s="31">
        <f>FFA!X64</f>
        <v>0</v>
      </c>
      <c r="M61" s="31">
        <f>FFA!AB64</f>
        <v>0</v>
      </c>
      <c r="N61" s="31">
        <f>FFA!AC64</f>
        <v>0</v>
      </c>
      <c r="O61" s="31">
        <f>FFA!AG64</f>
        <v>0</v>
      </c>
      <c r="P61" s="31">
        <f>FFA!AH64</f>
        <v>0</v>
      </c>
      <c r="Q61" s="31">
        <f>FFA!AL64</f>
        <v>0</v>
      </c>
      <c r="R61" s="31">
        <f>FFA!AM64</f>
        <v>0</v>
      </c>
      <c r="S61" s="31">
        <f>FFA!AQ64</f>
        <v>0</v>
      </c>
      <c r="T61" s="31">
        <f>FFA!AR64</f>
        <v>0</v>
      </c>
      <c r="U61" s="31" t="str">
        <f t="shared" si="1"/>
        <v/>
      </c>
      <c r="V61" s="31" t="str">
        <f t="shared" si="2"/>
        <v/>
      </c>
      <c r="W61" s="31" t="str">
        <f t="shared" si="3"/>
        <v/>
      </c>
      <c r="X61" s="83" t="str">
        <f t="shared" si="4"/>
        <v/>
      </c>
    </row>
    <row r="62" spans="1:24" x14ac:dyDescent="0.2">
      <c r="A62" s="83" t="str">
        <f t="shared" si="0"/>
        <v/>
      </c>
      <c r="B62" s="29" t="str">
        <f>IF(FFA!B65="","",FFA!B65)</f>
        <v/>
      </c>
      <c r="C62" s="81" t="str">
        <f>FFA!C65</f>
        <v>15-B</v>
      </c>
      <c r="D62" s="29" t="str">
        <f>IF(FFA!D65="","",FFA!D65)</f>
        <v/>
      </c>
      <c r="E62" s="31">
        <f>FFA!H65</f>
        <v>0</v>
      </c>
      <c r="F62" s="31">
        <f>FFA!I65</f>
        <v>0</v>
      </c>
      <c r="G62" s="31">
        <f>FFA!M65</f>
        <v>0</v>
      </c>
      <c r="H62" s="31">
        <f>FFA!N65</f>
        <v>0</v>
      </c>
      <c r="I62" s="31">
        <f>FFA!R65</f>
        <v>0</v>
      </c>
      <c r="J62" s="31">
        <f>FFA!S65</f>
        <v>0</v>
      </c>
      <c r="K62" s="31">
        <f>FFA!W65</f>
        <v>0</v>
      </c>
      <c r="L62" s="31">
        <f>FFA!X65</f>
        <v>0</v>
      </c>
      <c r="M62" s="31">
        <f>FFA!AB65</f>
        <v>0</v>
      </c>
      <c r="N62" s="31">
        <f>FFA!AC65</f>
        <v>0</v>
      </c>
      <c r="O62" s="31">
        <f>FFA!AG65</f>
        <v>0</v>
      </c>
      <c r="P62" s="31">
        <f>FFA!AH65</f>
        <v>0</v>
      </c>
      <c r="Q62" s="31">
        <f>FFA!AL65</f>
        <v>0</v>
      </c>
      <c r="R62" s="31">
        <f>FFA!AM65</f>
        <v>0</v>
      </c>
      <c r="S62" s="31">
        <f>FFA!AQ65</f>
        <v>0</v>
      </c>
      <c r="T62" s="31">
        <f>FFA!AR65</f>
        <v>0</v>
      </c>
      <c r="U62" s="31" t="str">
        <f t="shared" si="1"/>
        <v/>
      </c>
      <c r="V62" s="31" t="str">
        <f t="shared" si="2"/>
        <v/>
      </c>
      <c r="W62" s="31" t="str">
        <f t="shared" si="3"/>
        <v/>
      </c>
      <c r="X62" s="83" t="str">
        <f t="shared" si="4"/>
        <v/>
      </c>
    </row>
    <row r="63" spans="1:24" x14ac:dyDescent="0.2">
      <c r="A63" s="83" t="str">
        <f t="shared" si="0"/>
        <v/>
      </c>
      <c r="B63" s="29">
        <f>IF(FFA!B66="","",FFA!B66)</f>
        <v>0</v>
      </c>
      <c r="C63" s="81" t="str">
        <f>FFA!C66</f>
        <v>15-C</v>
      </c>
      <c r="D63" s="29" t="str">
        <f>IF(FFA!D66="","",FFA!D66)</f>
        <v/>
      </c>
      <c r="E63" s="31">
        <f>FFA!H66</f>
        <v>0</v>
      </c>
      <c r="F63" s="31">
        <f>FFA!I66</f>
        <v>0</v>
      </c>
      <c r="G63" s="31">
        <f>FFA!M66</f>
        <v>0</v>
      </c>
      <c r="H63" s="31">
        <f>FFA!N66</f>
        <v>0</v>
      </c>
      <c r="I63" s="31">
        <f>FFA!R66</f>
        <v>0</v>
      </c>
      <c r="J63" s="31">
        <f>FFA!S66</f>
        <v>0</v>
      </c>
      <c r="K63" s="31">
        <f>FFA!W66</f>
        <v>0</v>
      </c>
      <c r="L63" s="31">
        <f>FFA!X66</f>
        <v>0</v>
      </c>
      <c r="M63" s="31">
        <f>FFA!AB66</f>
        <v>0</v>
      </c>
      <c r="N63" s="31">
        <f>FFA!AC66</f>
        <v>0</v>
      </c>
      <c r="O63" s="31">
        <f>FFA!AG66</f>
        <v>0</v>
      </c>
      <c r="P63" s="31">
        <f>FFA!AH66</f>
        <v>0</v>
      </c>
      <c r="Q63" s="31">
        <f>FFA!AL66</f>
        <v>0</v>
      </c>
      <c r="R63" s="31">
        <f>FFA!AM66</f>
        <v>0</v>
      </c>
      <c r="S63" s="31">
        <f>FFA!AQ66</f>
        <v>0</v>
      </c>
      <c r="T63" s="31">
        <f>FFA!AR66</f>
        <v>0</v>
      </c>
      <c r="U63" s="31" t="str">
        <f t="shared" si="1"/>
        <v/>
      </c>
      <c r="V63" s="31" t="str">
        <f t="shared" si="2"/>
        <v/>
      </c>
      <c r="W63" s="31" t="str">
        <f t="shared" si="3"/>
        <v/>
      </c>
      <c r="X63" s="83" t="str">
        <f t="shared" si="4"/>
        <v/>
      </c>
    </row>
    <row r="64" spans="1:24" x14ac:dyDescent="0.2">
      <c r="A64" s="83" t="str">
        <f t="shared" si="0"/>
        <v/>
      </c>
      <c r="B64" s="29" t="str">
        <f>IF(FFA!B67="","",FFA!B67)</f>
        <v/>
      </c>
      <c r="C64" s="81" t="str">
        <f>FFA!C67</f>
        <v>15-D</v>
      </c>
      <c r="D64" s="29" t="str">
        <f>IF(FFA!D67="","",FFA!D67)</f>
        <v/>
      </c>
      <c r="E64" s="31">
        <f>FFA!H67</f>
        <v>0</v>
      </c>
      <c r="F64" s="31">
        <f>FFA!I67</f>
        <v>0</v>
      </c>
      <c r="G64" s="31">
        <f>FFA!M67</f>
        <v>0</v>
      </c>
      <c r="H64" s="31">
        <f>FFA!N67</f>
        <v>0</v>
      </c>
      <c r="I64" s="31">
        <f>FFA!R67</f>
        <v>0</v>
      </c>
      <c r="J64" s="31">
        <f>FFA!S67</f>
        <v>0</v>
      </c>
      <c r="K64" s="31">
        <f>FFA!W67</f>
        <v>0</v>
      </c>
      <c r="L64" s="31">
        <f>FFA!X67</f>
        <v>0</v>
      </c>
      <c r="M64" s="31">
        <f>FFA!AB67</f>
        <v>0</v>
      </c>
      <c r="N64" s="31">
        <f>FFA!AC67</f>
        <v>0</v>
      </c>
      <c r="O64" s="31">
        <f>FFA!AG67</f>
        <v>0</v>
      </c>
      <c r="P64" s="31">
        <f>FFA!AH67</f>
        <v>0</v>
      </c>
      <c r="Q64" s="31">
        <f>FFA!AL67</f>
        <v>0</v>
      </c>
      <c r="R64" s="31">
        <f>FFA!AM67</f>
        <v>0</v>
      </c>
      <c r="S64" s="31">
        <f>FFA!AQ67</f>
        <v>0</v>
      </c>
      <c r="T64" s="31">
        <f>FFA!AR67</f>
        <v>0</v>
      </c>
      <c r="U64" s="31" t="str">
        <f t="shared" si="1"/>
        <v/>
      </c>
      <c r="V64" s="31" t="str">
        <f t="shared" si="2"/>
        <v/>
      </c>
      <c r="W64" s="31" t="str">
        <f t="shared" si="3"/>
        <v/>
      </c>
      <c r="X64" s="83" t="str">
        <f t="shared" si="4"/>
        <v/>
      </c>
    </row>
    <row r="65" spans="1:24" x14ac:dyDescent="0.2">
      <c r="A65" s="83" t="str">
        <f t="shared" si="0"/>
        <v/>
      </c>
      <c r="B65" s="29" t="str">
        <f>IF(FFA!B68="","",FFA!B68)</f>
        <v/>
      </c>
      <c r="C65" s="81" t="str">
        <f>FFA!C68</f>
        <v>16-A</v>
      </c>
      <c r="D65" s="29" t="str">
        <f>IF(FFA!D68="","",FFA!D68)</f>
        <v/>
      </c>
      <c r="E65" s="31">
        <f>FFA!H68</f>
        <v>0</v>
      </c>
      <c r="F65" s="31">
        <f>FFA!I68</f>
        <v>0</v>
      </c>
      <c r="G65" s="31">
        <f>FFA!M68</f>
        <v>0</v>
      </c>
      <c r="H65" s="31">
        <f>FFA!N68</f>
        <v>0</v>
      </c>
      <c r="I65" s="31">
        <f>FFA!R68</f>
        <v>0</v>
      </c>
      <c r="J65" s="31">
        <f>FFA!S68</f>
        <v>0</v>
      </c>
      <c r="K65" s="31">
        <f>FFA!W68</f>
        <v>0</v>
      </c>
      <c r="L65" s="31">
        <f>FFA!X68</f>
        <v>0</v>
      </c>
      <c r="M65" s="31">
        <f>FFA!AB68</f>
        <v>0</v>
      </c>
      <c r="N65" s="31">
        <f>FFA!AC68</f>
        <v>0</v>
      </c>
      <c r="O65" s="31">
        <f>FFA!AG68</f>
        <v>0</v>
      </c>
      <c r="P65" s="31">
        <f>FFA!AH68</f>
        <v>0</v>
      </c>
      <c r="Q65" s="31">
        <f>FFA!AL68</f>
        <v>0</v>
      </c>
      <c r="R65" s="31">
        <f>FFA!AM68</f>
        <v>0</v>
      </c>
      <c r="S65" s="31">
        <f>FFA!AQ68</f>
        <v>0</v>
      </c>
      <c r="T65" s="31">
        <f>FFA!AR68</f>
        <v>0</v>
      </c>
      <c r="U65" s="31" t="str">
        <f t="shared" si="1"/>
        <v/>
      </c>
      <c r="V65" s="31" t="str">
        <f t="shared" si="2"/>
        <v/>
      </c>
      <c r="W65" s="31" t="str">
        <f t="shared" si="3"/>
        <v/>
      </c>
      <c r="X65" s="83" t="str">
        <f t="shared" si="4"/>
        <v/>
      </c>
    </row>
    <row r="66" spans="1:24" x14ac:dyDescent="0.2">
      <c r="A66" s="83" t="str">
        <f t="shared" si="0"/>
        <v/>
      </c>
      <c r="B66" s="29" t="str">
        <f>IF(FFA!B69="","",FFA!B69)</f>
        <v/>
      </c>
      <c r="C66" s="81" t="str">
        <f>FFA!C69</f>
        <v>16-B</v>
      </c>
      <c r="D66" s="29" t="str">
        <f>IF(FFA!D69="","",FFA!D69)</f>
        <v/>
      </c>
      <c r="E66" s="31">
        <f>FFA!H69</f>
        <v>0</v>
      </c>
      <c r="F66" s="31">
        <f>FFA!I69</f>
        <v>0</v>
      </c>
      <c r="G66" s="31">
        <f>FFA!M69</f>
        <v>0</v>
      </c>
      <c r="H66" s="31">
        <f>FFA!N69</f>
        <v>0</v>
      </c>
      <c r="I66" s="31">
        <f>FFA!R69</f>
        <v>0</v>
      </c>
      <c r="J66" s="31">
        <f>FFA!S69</f>
        <v>0</v>
      </c>
      <c r="K66" s="31">
        <f>FFA!W69</f>
        <v>0</v>
      </c>
      <c r="L66" s="31">
        <f>FFA!X69</f>
        <v>0</v>
      </c>
      <c r="M66" s="31">
        <f>FFA!AB69</f>
        <v>0</v>
      </c>
      <c r="N66" s="31">
        <f>FFA!AC69</f>
        <v>0</v>
      </c>
      <c r="O66" s="31">
        <f>FFA!AG69</f>
        <v>0</v>
      </c>
      <c r="P66" s="31">
        <f>FFA!AH69</f>
        <v>0</v>
      </c>
      <c r="Q66" s="31">
        <f>FFA!AL69</f>
        <v>0</v>
      </c>
      <c r="R66" s="31">
        <f>FFA!AM69</f>
        <v>0</v>
      </c>
      <c r="S66" s="31">
        <f>FFA!AQ69</f>
        <v>0</v>
      </c>
      <c r="T66" s="31">
        <f>FFA!AR69</f>
        <v>0</v>
      </c>
      <c r="U66" s="31" t="str">
        <f t="shared" si="1"/>
        <v/>
      </c>
      <c r="V66" s="31" t="str">
        <f t="shared" si="2"/>
        <v/>
      </c>
      <c r="W66" s="31" t="str">
        <f t="shared" si="3"/>
        <v/>
      </c>
      <c r="X66" s="83" t="str">
        <f t="shared" si="4"/>
        <v/>
      </c>
    </row>
    <row r="67" spans="1:24" x14ac:dyDescent="0.2">
      <c r="A67" s="83" t="str">
        <f t="shared" si="0"/>
        <v/>
      </c>
      <c r="B67" s="29" t="str">
        <f>IF(FFA!B70="","",FFA!B70)</f>
        <v/>
      </c>
      <c r="C67" s="81" t="str">
        <f>FFA!C70</f>
        <v>16-C</v>
      </c>
      <c r="D67" s="29" t="str">
        <f>IF(FFA!D70="","",FFA!D70)</f>
        <v/>
      </c>
      <c r="E67" s="31">
        <f>FFA!H70</f>
        <v>0</v>
      </c>
      <c r="F67" s="31">
        <f>FFA!I70</f>
        <v>0</v>
      </c>
      <c r="G67" s="31">
        <f>FFA!M70</f>
        <v>0</v>
      </c>
      <c r="H67" s="31">
        <f>FFA!N70</f>
        <v>0</v>
      </c>
      <c r="I67" s="31">
        <f>FFA!R70</f>
        <v>0</v>
      </c>
      <c r="J67" s="31">
        <f>FFA!S70</f>
        <v>0</v>
      </c>
      <c r="K67" s="31">
        <f>FFA!W70</f>
        <v>0</v>
      </c>
      <c r="L67" s="31">
        <f>FFA!X70</f>
        <v>0</v>
      </c>
      <c r="M67" s="31">
        <f>FFA!AB70</f>
        <v>0</v>
      </c>
      <c r="N67" s="31">
        <f>FFA!AC70</f>
        <v>0</v>
      </c>
      <c r="O67" s="31">
        <f>FFA!AG70</f>
        <v>0</v>
      </c>
      <c r="P67" s="31">
        <f>FFA!AH70</f>
        <v>0</v>
      </c>
      <c r="Q67" s="31">
        <f>FFA!AL70</f>
        <v>0</v>
      </c>
      <c r="R67" s="31">
        <f>FFA!AM70</f>
        <v>0</v>
      </c>
      <c r="S67" s="31">
        <f>FFA!AQ70</f>
        <v>0</v>
      </c>
      <c r="T67" s="31">
        <f>FFA!AR70</f>
        <v>0</v>
      </c>
      <c r="U67" s="31" t="str">
        <f t="shared" si="1"/>
        <v/>
      </c>
      <c r="V67" s="31" t="str">
        <f t="shared" si="2"/>
        <v/>
      </c>
      <c r="W67" s="31" t="str">
        <f t="shared" si="3"/>
        <v/>
      </c>
      <c r="X67" s="83" t="str">
        <f t="shared" si="4"/>
        <v/>
      </c>
    </row>
    <row r="68" spans="1:24" x14ac:dyDescent="0.2">
      <c r="A68" s="83" t="str">
        <f t="shared" si="0"/>
        <v/>
      </c>
      <c r="B68" s="29" t="str">
        <f>IF(FFA!B71="","",FFA!B71)</f>
        <v/>
      </c>
      <c r="C68" s="81" t="str">
        <f>FFA!C71</f>
        <v>16-D</v>
      </c>
      <c r="D68" s="29" t="str">
        <f>IF(FFA!D71="","",FFA!D71)</f>
        <v/>
      </c>
      <c r="E68" s="31">
        <f>FFA!H71</f>
        <v>0</v>
      </c>
      <c r="F68" s="31">
        <f>FFA!I71</f>
        <v>0</v>
      </c>
      <c r="G68" s="31">
        <f>FFA!M71</f>
        <v>0</v>
      </c>
      <c r="H68" s="31">
        <f>FFA!N71</f>
        <v>0</v>
      </c>
      <c r="I68" s="31">
        <f>FFA!R71</f>
        <v>0</v>
      </c>
      <c r="J68" s="31">
        <f>FFA!S71</f>
        <v>0</v>
      </c>
      <c r="K68" s="31">
        <f>FFA!W71</f>
        <v>0</v>
      </c>
      <c r="L68" s="31">
        <f>FFA!X71</f>
        <v>0</v>
      </c>
      <c r="M68" s="31">
        <f>FFA!AB71</f>
        <v>0</v>
      </c>
      <c r="N68" s="31">
        <f>FFA!AC71</f>
        <v>0</v>
      </c>
      <c r="O68" s="31">
        <f>FFA!AG71</f>
        <v>0</v>
      </c>
      <c r="P68" s="31">
        <f>FFA!AH71</f>
        <v>0</v>
      </c>
      <c r="Q68" s="31">
        <f>FFA!AL71</f>
        <v>0</v>
      </c>
      <c r="R68" s="31">
        <f>FFA!AM71</f>
        <v>0</v>
      </c>
      <c r="S68" s="31">
        <f>FFA!AQ71</f>
        <v>0</v>
      </c>
      <c r="T68" s="31">
        <f>FFA!AR71</f>
        <v>0</v>
      </c>
      <c r="U68" s="31" t="str">
        <f t="shared" si="1"/>
        <v/>
      </c>
      <c r="V68" s="31" t="str">
        <f t="shared" si="2"/>
        <v/>
      </c>
      <c r="W68" s="31" t="str">
        <f t="shared" si="3"/>
        <v/>
      </c>
      <c r="X68" s="83" t="str">
        <f t="shared" si="4"/>
        <v/>
      </c>
    </row>
    <row r="69" spans="1:24" x14ac:dyDescent="0.2">
      <c r="A69" s="83" t="str">
        <f t="shared" si="0"/>
        <v/>
      </c>
      <c r="B69" s="29" t="str">
        <f>IF(FFA!B72="","",FFA!B72)</f>
        <v/>
      </c>
      <c r="C69" s="81" t="str">
        <f>FFA!C72</f>
        <v>17-A</v>
      </c>
      <c r="D69" s="29" t="str">
        <f>IF(FFA!D72="","",FFA!D72)</f>
        <v/>
      </c>
      <c r="E69" s="31">
        <f>FFA!H72</f>
        <v>0</v>
      </c>
      <c r="F69" s="31">
        <f>FFA!I72</f>
        <v>0</v>
      </c>
      <c r="G69" s="31">
        <f>FFA!M72</f>
        <v>0</v>
      </c>
      <c r="H69" s="31">
        <f>FFA!N72</f>
        <v>0</v>
      </c>
      <c r="I69" s="31">
        <f>FFA!R72</f>
        <v>0</v>
      </c>
      <c r="J69" s="31">
        <f>FFA!S72</f>
        <v>0</v>
      </c>
      <c r="K69" s="31">
        <f>FFA!W72</f>
        <v>0</v>
      </c>
      <c r="L69" s="31">
        <f>FFA!X72</f>
        <v>0</v>
      </c>
      <c r="M69" s="31">
        <f>FFA!AB72</f>
        <v>0</v>
      </c>
      <c r="N69" s="31">
        <f>FFA!AC72</f>
        <v>0</v>
      </c>
      <c r="O69" s="31">
        <f>FFA!AG72</f>
        <v>0</v>
      </c>
      <c r="P69" s="31">
        <f>FFA!AH72</f>
        <v>0</v>
      </c>
      <c r="Q69" s="31">
        <f>FFA!AL72</f>
        <v>0</v>
      </c>
      <c r="R69" s="31">
        <f>FFA!AM72</f>
        <v>0</v>
      </c>
      <c r="S69" s="31">
        <f>FFA!AQ72</f>
        <v>0</v>
      </c>
      <c r="T69" s="31">
        <f>FFA!AR72</f>
        <v>0</v>
      </c>
      <c r="U69" s="31" t="str">
        <f t="shared" si="1"/>
        <v/>
      </c>
      <c r="V69" s="31" t="str">
        <f t="shared" si="2"/>
        <v/>
      </c>
      <c r="W69" s="31" t="str">
        <f t="shared" si="3"/>
        <v/>
      </c>
      <c r="X69" s="83" t="str">
        <f t="shared" si="4"/>
        <v/>
      </c>
    </row>
    <row r="70" spans="1:24" x14ac:dyDescent="0.2">
      <c r="A70" s="83" t="str">
        <f t="shared" ref="A70:A133" si="5">IF(D70="","",RANK(W70,W$5:W$404))</f>
        <v/>
      </c>
      <c r="B70" s="29" t="str">
        <f>IF(FFA!B73="","",FFA!B73)</f>
        <v/>
      </c>
      <c r="C70" s="81" t="str">
        <f>FFA!C73</f>
        <v>17-B</v>
      </c>
      <c r="D70" s="29" t="str">
        <f>IF(FFA!D73="","",FFA!D73)</f>
        <v/>
      </c>
      <c r="E70" s="31">
        <f>FFA!H73</f>
        <v>0</v>
      </c>
      <c r="F70" s="31">
        <f>FFA!I73</f>
        <v>0</v>
      </c>
      <c r="G70" s="31">
        <f>FFA!M73</f>
        <v>0</v>
      </c>
      <c r="H70" s="31">
        <f>FFA!N73</f>
        <v>0</v>
      </c>
      <c r="I70" s="31">
        <f>FFA!R73</f>
        <v>0</v>
      </c>
      <c r="J70" s="31">
        <f>FFA!S73</f>
        <v>0</v>
      </c>
      <c r="K70" s="31">
        <f>FFA!W73</f>
        <v>0</v>
      </c>
      <c r="L70" s="31">
        <f>FFA!X73</f>
        <v>0</v>
      </c>
      <c r="M70" s="31">
        <f>FFA!AB73</f>
        <v>0</v>
      </c>
      <c r="N70" s="31">
        <f>FFA!AC73</f>
        <v>0</v>
      </c>
      <c r="O70" s="31">
        <f>FFA!AG73</f>
        <v>0</v>
      </c>
      <c r="P70" s="31">
        <f>FFA!AH73</f>
        <v>0</v>
      </c>
      <c r="Q70" s="31">
        <f>FFA!AL73</f>
        <v>0</v>
      </c>
      <c r="R70" s="31">
        <f>FFA!AM73</f>
        <v>0</v>
      </c>
      <c r="S70" s="31">
        <f>FFA!AQ73</f>
        <v>0</v>
      </c>
      <c r="T70" s="31">
        <f>FFA!AR73</f>
        <v>0</v>
      </c>
      <c r="U70" s="31" t="str">
        <f t="shared" ref="U70:U133" si="6">IF(D70="","",E70+G70+I70+K70+M70+O70+Q70+S70)</f>
        <v/>
      </c>
      <c r="V70" s="31" t="str">
        <f t="shared" ref="V70:V133" si="7">IF(D70="","",F70+H70+J70+L70+N70+P70+R70+T70)</f>
        <v/>
      </c>
      <c r="W70" s="31" t="str">
        <f t="shared" ref="W70:W133" si="8">IF(D70="","",U70+V70)</f>
        <v/>
      </c>
      <c r="X70" s="83" t="str">
        <f t="shared" ref="X70:X133" si="9">IF(D70="","",RANK(W70,W$5:W$404))</f>
        <v/>
      </c>
    </row>
    <row r="71" spans="1:24" x14ac:dyDescent="0.2">
      <c r="A71" s="83" t="str">
        <f t="shared" si="5"/>
        <v/>
      </c>
      <c r="B71" s="29" t="str">
        <f>IF(FFA!B74="","",FFA!B74)</f>
        <v/>
      </c>
      <c r="C71" s="81" t="str">
        <f>FFA!C74</f>
        <v>17-C</v>
      </c>
      <c r="D71" s="29" t="str">
        <f>IF(FFA!D74="","",FFA!D74)</f>
        <v/>
      </c>
      <c r="E71" s="31">
        <f>FFA!H74</f>
        <v>0</v>
      </c>
      <c r="F71" s="31">
        <f>FFA!I74</f>
        <v>0</v>
      </c>
      <c r="G71" s="31">
        <f>FFA!M74</f>
        <v>0</v>
      </c>
      <c r="H71" s="31">
        <f>FFA!N74</f>
        <v>0</v>
      </c>
      <c r="I71" s="31">
        <f>FFA!R74</f>
        <v>0</v>
      </c>
      <c r="J71" s="31">
        <f>FFA!S74</f>
        <v>0</v>
      </c>
      <c r="K71" s="31">
        <f>FFA!W74</f>
        <v>0</v>
      </c>
      <c r="L71" s="31">
        <f>FFA!X74</f>
        <v>0</v>
      </c>
      <c r="M71" s="31">
        <f>FFA!AB74</f>
        <v>0</v>
      </c>
      <c r="N71" s="31">
        <f>FFA!AC74</f>
        <v>0</v>
      </c>
      <c r="O71" s="31">
        <f>FFA!AG74</f>
        <v>0</v>
      </c>
      <c r="P71" s="31">
        <f>FFA!AH74</f>
        <v>0</v>
      </c>
      <c r="Q71" s="31">
        <f>FFA!AL74</f>
        <v>0</v>
      </c>
      <c r="R71" s="31">
        <f>FFA!AM74</f>
        <v>0</v>
      </c>
      <c r="S71" s="31">
        <f>FFA!AQ74</f>
        <v>0</v>
      </c>
      <c r="T71" s="31">
        <f>FFA!AR74</f>
        <v>0</v>
      </c>
      <c r="U71" s="31" t="str">
        <f t="shared" si="6"/>
        <v/>
      </c>
      <c r="V71" s="31" t="str">
        <f t="shared" si="7"/>
        <v/>
      </c>
      <c r="W71" s="31" t="str">
        <f t="shared" si="8"/>
        <v/>
      </c>
      <c r="X71" s="83" t="str">
        <f t="shared" si="9"/>
        <v/>
      </c>
    </row>
    <row r="72" spans="1:24" x14ac:dyDescent="0.2">
      <c r="A72" s="83" t="str">
        <f t="shared" si="5"/>
        <v/>
      </c>
      <c r="B72" s="29" t="str">
        <f>IF(FFA!B75="","",FFA!B75)</f>
        <v/>
      </c>
      <c r="C72" s="81" t="str">
        <f>FFA!C75</f>
        <v>17-D</v>
      </c>
      <c r="D72" s="29" t="str">
        <f>IF(FFA!D75="","",FFA!D75)</f>
        <v/>
      </c>
      <c r="E72" s="31">
        <f>FFA!H75</f>
        <v>0</v>
      </c>
      <c r="F72" s="31">
        <f>FFA!I75</f>
        <v>0</v>
      </c>
      <c r="G72" s="31">
        <f>FFA!M75</f>
        <v>0</v>
      </c>
      <c r="H72" s="31">
        <f>FFA!N75</f>
        <v>0</v>
      </c>
      <c r="I72" s="31">
        <f>FFA!R75</f>
        <v>0</v>
      </c>
      <c r="J72" s="31">
        <f>FFA!S75</f>
        <v>0</v>
      </c>
      <c r="K72" s="31">
        <f>FFA!W75</f>
        <v>0</v>
      </c>
      <c r="L72" s="31">
        <f>FFA!X75</f>
        <v>0</v>
      </c>
      <c r="M72" s="31">
        <f>FFA!AB75</f>
        <v>0</v>
      </c>
      <c r="N72" s="31">
        <f>FFA!AC75</f>
        <v>0</v>
      </c>
      <c r="O72" s="31">
        <f>FFA!AG75</f>
        <v>0</v>
      </c>
      <c r="P72" s="31">
        <f>FFA!AH75</f>
        <v>0</v>
      </c>
      <c r="Q72" s="31">
        <f>FFA!AL75</f>
        <v>0</v>
      </c>
      <c r="R72" s="31">
        <f>FFA!AM75</f>
        <v>0</v>
      </c>
      <c r="S72" s="31">
        <f>FFA!AQ75</f>
        <v>0</v>
      </c>
      <c r="T72" s="31">
        <f>FFA!AR75</f>
        <v>0</v>
      </c>
      <c r="U72" s="31" t="str">
        <f t="shared" si="6"/>
        <v/>
      </c>
      <c r="V72" s="31" t="str">
        <f t="shared" si="7"/>
        <v/>
      </c>
      <c r="W72" s="31" t="str">
        <f t="shared" si="8"/>
        <v/>
      </c>
      <c r="X72" s="83" t="str">
        <f t="shared" si="9"/>
        <v/>
      </c>
    </row>
    <row r="73" spans="1:24" x14ac:dyDescent="0.2">
      <c r="A73" s="83" t="str">
        <f t="shared" si="5"/>
        <v/>
      </c>
      <c r="B73" s="29" t="str">
        <f>IF(FFA!B76="","",FFA!B76)</f>
        <v/>
      </c>
      <c r="C73" s="81" t="str">
        <f>FFA!C76</f>
        <v>18-A</v>
      </c>
      <c r="D73" s="29" t="str">
        <f>IF(FFA!D76="","",FFA!D76)</f>
        <v/>
      </c>
      <c r="E73" s="31">
        <f>FFA!H76</f>
        <v>0</v>
      </c>
      <c r="F73" s="31">
        <f>FFA!I76</f>
        <v>0</v>
      </c>
      <c r="G73" s="31">
        <f>FFA!M76</f>
        <v>0</v>
      </c>
      <c r="H73" s="31">
        <f>FFA!N76</f>
        <v>0</v>
      </c>
      <c r="I73" s="31">
        <f>FFA!R76</f>
        <v>0</v>
      </c>
      <c r="J73" s="31">
        <f>FFA!S76</f>
        <v>0</v>
      </c>
      <c r="K73" s="31">
        <f>FFA!W76</f>
        <v>0</v>
      </c>
      <c r="L73" s="31">
        <f>FFA!X76</f>
        <v>0</v>
      </c>
      <c r="M73" s="31">
        <f>FFA!AB76</f>
        <v>0</v>
      </c>
      <c r="N73" s="31">
        <f>FFA!AC76</f>
        <v>0</v>
      </c>
      <c r="O73" s="31">
        <f>FFA!AG76</f>
        <v>0</v>
      </c>
      <c r="P73" s="31">
        <f>FFA!AH76</f>
        <v>0</v>
      </c>
      <c r="Q73" s="31">
        <f>FFA!AL76</f>
        <v>0</v>
      </c>
      <c r="R73" s="31">
        <f>FFA!AM76</f>
        <v>0</v>
      </c>
      <c r="S73" s="31">
        <f>FFA!AQ76</f>
        <v>0</v>
      </c>
      <c r="T73" s="31">
        <f>FFA!AR76</f>
        <v>0</v>
      </c>
      <c r="U73" s="31" t="str">
        <f t="shared" si="6"/>
        <v/>
      </c>
      <c r="V73" s="31" t="str">
        <f t="shared" si="7"/>
        <v/>
      </c>
      <c r="W73" s="31" t="str">
        <f t="shared" si="8"/>
        <v/>
      </c>
      <c r="X73" s="83" t="str">
        <f t="shared" si="9"/>
        <v/>
      </c>
    </row>
    <row r="74" spans="1:24" x14ac:dyDescent="0.2">
      <c r="A74" s="83" t="str">
        <f t="shared" si="5"/>
        <v/>
      </c>
      <c r="B74" s="29" t="str">
        <f>IF(FFA!B77="","",FFA!B77)</f>
        <v/>
      </c>
      <c r="C74" s="81" t="str">
        <f>FFA!C77</f>
        <v>18-B</v>
      </c>
      <c r="D74" s="29" t="str">
        <f>IF(FFA!D77="","",FFA!D77)</f>
        <v/>
      </c>
      <c r="E74" s="31">
        <f>FFA!H77</f>
        <v>0</v>
      </c>
      <c r="F74" s="31">
        <f>FFA!I77</f>
        <v>0</v>
      </c>
      <c r="G74" s="31">
        <f>FFA!M77</f>
        <v>0</v>
      </c>
      <c r="H74" s="31">
        <f>FFA!N77</f>
        <v>0</v>
      </c>
      <c r="I74" s="31">
        <f>FFA!R77</f>
        <v>0</v>
      </c>
      <c r="J74" s="31">
        <f>FFA!S77</f>
        <v>0</v>
      </c>
      <c r="K74" s="31">
        <f>FFA!W77</f>
        <v>0</v>
      </c>
      <c r="L74" s="31">
        <f>FFA!X77</f>
        <v>0</v>
      </c>
      <c r="M74" s="31">
        <f>FFA!AB77</f>
        <v>0</v>
      </c>
      <c r="N74" s="31">
        <f>FFA!AC77</f>
        <v>0</v>
      </c>
      <c r="O74" s="31">
        <f>FFA!AG77</f>
        <v>0</v>
      </c>
      <c r="P74" s="31">
        <f>FFA!AH77</f>
        <v>0</v>
      </c>
      <c r="Q74" s="31">
        <f>FFA!AL77</f>
        <v>0</v>
      </c>
      <c r="R74" s="31">
        <f>FFA!AM77</f>
        <v>0</v>
      </c>
      <c r="S74" s="31">
        <f>FFA!AQ77</f>
        <v>0</v>
      </c>
      <c r="T74" s="31">
        <f>FFA!AR77</f>
        <v>0</v>
      </c>
      <c r="U74" s="31" t="str">
        <f t="shared" si="6"/>
        <v/>
      </c>
      <c r="V74" s="31" t="str">
        <f t="shared" si="7"/>
        <v/>
      </c>
      <c r="W74" s="31" t="str">
        <f t="shared" si="8"/>
        <v/>
      </c>
      <c r="X74" s="83" t="str">
        <f t="shared" si="9"/>
        <v/>
      </c>
    </row>
    <row r="75" spans="1:24" x14ac:dyDescent="0.2">
      <c r="A75" s="83" t="str">
        <f t="shared" si="5"/>
        <v/>
      </c>
      <c r="B75" s="29" t="str">
        <f>IF(FFA!B78="","",FFA!B78)</f>
        <v/>
      </c>
      <c r="C75" s="81" t="str">
        <f>FFA!C78</f>
        <v>18-C</v>
      </c>
      <c r="D75" s="29" t="str">
        <f>IF(FFA!D78="","",FFA!D78)</f>
        <v/>
      </c>
      <c r="E75" s="31">
        <f>FFA!H78</f>
        <v>0</v>
      </c>
      <c r="F75" s="31">
        <f>FFA!I78</f>
        <v>0</v>
      </c>
      <c r="G75" s="31">
        <f>FFA!M78</f>
        <v>0</v>
      </c>
      <c r="H75" s="31">
        <f>FFA!N78</f>
        <v>0</v>
      </c>
      <c r="I75" s="31">
        <f>FFA!R78</f>
        <v>0</v>
      </c>
      <c r="J75" s="31">
        <f>FFA!S78</f>
        <v>0</v>
      </c>
      <c r="K75" s="31">
        <f>FFA!W78</f>
        <v>0</v>
      </c>
      <c r="L75" s="31">
        <f>FFA!X78</f>
        <v>0</v>
      </c>
      <c r="M75" s="31">
        <f>FFA!AB78</f>
        <v>0</v>
      </c>
      <c r="N75" s="31">
        <f>FFA!AC78</f>
        <v>0</v>
      </c>
      <c r="O75" s="31">
        <f>FFA!AG78</f>
        <v>0</v>
      </c>
      <c r="P75" s="31">
        <f>FFA!AH78</f>
        <v>0</v>
      </c>
      <c r="Q75" s="31">
        <f>FFA!AL78</f>
        <v>0</v>
      </c>
      <c r="R75" s="31">
        <f>FFA!AM78</f>
        <v>0</v>
      </c>
      <c r="S75" s="31">
        <f>FFA!AQ78</f>
        <v>0</v>
      </c>
      <c r="T75" s="31">
        <f>FFA!AR78</f>
        <v>0</v>
      </c>
      <c r="U75" s="31" t="str">
        <f t="shared" si="6"/>
        <v/>
      </c>
      <c r="V75" s="31" t="str">
        <f t="shared" si="7"/>
        <v/>
      </c>
      <c r="W75" s="31" t="str">
        <f t="shared" si="8"/>
        <v/>
      </c>
      <c r="X75" s="83" t="str">
        <f t="shared" si="9"/>
        <v/>
      </c>
    </row>
    <row r="76" spans="1:24" x14ac:dyDescent="0.2">
      <c r="A76" s="83" t="str">
        <f t="shared" si="5"/>
        <v/>
      </c>
      <c r="B76" s="29" t="str">
        <f>IF(FFA!B79="","",FFA!B79)</f>
        <v/>
      </c>
      <c r="C76" s="81" t="str">
        <f>FFA!C79</f>
        <v>18-D</v>
      </c>
      <c r="D76" s="29" t="str">
        <f>IF(FFA!D79="","",FFA!D79)</f>
        <v/>
      </c>
      <c r="E76" s="31">
        <f>FFA!H79</f>
        <v>0</v>
      </c>
      <c r="F76" s="31">
        <f>FFA!I79</f>
        <v>0</v>
      </c>
      <c r="G76" s="31">
        <f>FFA!M79</f>
        <v>0</v>
      </c>
      <c r="H76" s="31">
        <f>FFA!N79</f>
        <v>0</v>
      </c>
      <c r="I76" s="31">
        <f>FFA!R79</f>
        <v>0</v>
      </c>
      <c r="J76" s="31">
        <f>FFA!S79</f>
        <v>0</v>
      </c>
      <c r="K76" s="31">
        <f>FFA!W79</f>
        <v>0</v>
      </c>
      <c r="L76" s="31">
        <f>FFA!X79</f>
        <v>0</v>
      </c>
      <c r="M76" s="31">
        <f>FFA!AB79</f>
        <v>0</v>
      </c>
      <c r="N76" s="31">
        <f>FFA!AC79</f>
        <v>0</v>
      </c>
      <c r="O76" s="31">
        <f>FFA!AG79</f>
        <v>0</v>
      </c>
      <c r="P76" s="31">
        <f>FFA!AH79</f>
        <v>0</v>
      </c>
      <c r="Q76" s="31">
        <f>FFA!AL79</f>
        <v>0</v>
      </c>
      <c r="R76" s="31">
        <f>FFA!AM79</f>
        <v>0</v>
      </c>
      <c r="S76" s="31">
        <f>FFA!AQ79</f>
        <v>0</v>
      </c>
      <c r="T76" s="31">
        <f>FFA!AR79</f>
        <v>0</v>
      </c>
      <c r="U76" s="31" t="str">
        <f t="shared" si="6"/>
        <v/>
      </c>
      <c r="V76" s="31" t="str">
        <f t="shared" si="7"/>
        <v/>
      </c>
      <c r="W76" s="31" t="str">
        <f t="shared" si="8"/>
        <v/>
      </c>
      <c r="X76" s="83" t="str">
        <f t="shared" si="9"/>
        <v/>
      </c>
    </row>
    <row r="77" spans="1:24" x14ac:dyDescent="0.2">
      <c r="A77" s="83" t="str">
        <f t="shared" si="5"/>
        <v/>
      </c>
      <c r="B77" s="29" t="str">
        <f>IF(FFA!B80="","",FFA!B80)</f>
        <v/>
      </c>
      <c r="C77" s="81" t="str">
        <f>FFA!C80</f>
        <v>19-A</v>
      </c>
      <c r="D77" s="29" t="str">
        <f>IF(FFA!D80="","",FFA!D80)</f>
        <v/>
      </c>
      <c r="E77" s="31">
        <f>FFA!H80</f>
        <v>0</v>
      </c>
      <c r="F77" s="31">
        <f>FFA!I80</f>
        <v>0</v>
      </c>
      <c r="G77" s="31">
        <f>FFA!M80</f>
        <v>0</v>
      </c>
      <c r="H77" s="31">
        <f>FFA!N80</f>
        <v>0</v>
      </c>
      <c r="I77" s="31">
        <f>FFA!R80</f>
        <v>0</v>
      </c>
      <c r="J77" s="31">
        <f>FFA!S80</f>
        <v>0</v>
      </c>
      <c r="K77" s="31">
        <f>FFA!W80</f>
        <v>0</v>
      </c>
      <c r="L77" s="31">
        <f>FFA!X80</f>
        <v>0</v>
      </c>
      <c r="M77" s="31">
        <f>FFA!AB80</f>
        <v>0</v>
      </c>
      <c r="N77" s="31">
        <f>FFA!AC80</f>
        <v>0</v>
      </c>
      <c r="O77" s="31">
        <f>FFA!AG80</f>
        <v>0</v>
      </c>
      <c r="P77" s="31">
        <f>FFA!AH80</f>
        <v>0</v>
      </c>
      <c r="Q77" s="31">
        <f>FFA!AL80</f>
        <v>0</v>
      </c>
      <c r="R77" s="31">
        <f>FFA!AM80</f>
        <v>0</v>
      </c>
      <c r="S77" s="31">
        <f>FFA!AQ80</f>
        <v>0</v>
      </c>
      <c r="T77" s="31">
        <f>FFA!AR80</f>
        <v>0</v>
      </c>
      <c r="U77" s="31" t="str">
        <f t="shared" si="6"/>
        <v/>
      </c>
      <c r="V77" s="31" t="str">
        <f t="shared" si="7"/>
        <v/>
      </c>
      <c r="W77" s="31" t="str">
        <f t="shared" si="8"/>
        <v/>
      </c>
      <c r="X77" s="83" t="str">
        <f t="shared" si="9"/>
        <v/>
      </c>
    </row>
    <row r="78" spans="1:24" x14ac:dyDescent="0.2">
      <c r="A78" s="83" t="str">
        <f t="shared" si="5"/>
        <v/>
      </c>
      <c r="B78" s="29" t="str">
        <f>IF(FFA!B81="","",FFA!B81)</f>
        <v/>
      </c>
      <c r="C78" s="81" t="str">
        <f>FFA!C81</f>
        <v>19-B</v>
      </c>
      <c r="D78" s="29" t="str">
        <f>IF(FFA!D81="","",FFA!D81)</f>
        <v/>
      </c>
      <c r="E78" s="31">
        <f>FFA!H81</f>
        <v>0</v>
      </c>
      <c r="F78" s="31">
        <f>FFA!I81</f>
        <v>0</v>
      </c>
      <c r="G78" s="31">
        <f>FFA!M81</f>
        <v>0</v>
      </c>
      <c r="H78" s="31">
        <f>FFA!N81</f>
        <v>0</v>
      </c>
      <c r="I78" s="31">
        <f>FFA!R81</f>
        <v>0</v>
      </c>
      <c r="J78" s="31">
        <f>FFA!S81</f>
        <v>0</v>
      </c>
      <c r="K78" s="31">
        <f>FFA!W81</f>
        <v>0</v>
      </c>
      <c r="L78" s="31">
        <f>FFA!X81</f>
        <v>0</v>
      </c>
      <c r="M78" s="31">
        <f>FFA!AB81</f>
        <v>0</v>
      </c>
      <c r="N78" s="31">
        <f>FFA!AC81</f>
        <v>0</v>
      </c>
      <c r="O78" s="31">
        <f>FFA!AG81</f>
        <v>0</v>
      </c>
      <c r="P78" s="31">
        <f>FFA!AH81</f>
        <v>0</v>
      </c>
      <c r="Q78" s="31">
        <f>FFA!AL81</f>
        <v>0</v>
      </c>
      <c r="R78" s="31">
        <f>FFA!AM81</f>
        <v>0</v>
      </c>
      <c r="S78" s="31">
        <f>FFA!AQ81</f>
        <v>0</v>
      </c>
      <c r="T78" s="31">
        <f>FFA!AR81</f>
        <v>0</v>
      </c>
      <c r="U78" s="31" t="str">
        <f t="shared" si="6"/>
        <v/>
      </c>
      <c r="V78" s="31" t="str">
        <f t="shared" si="7"/>
        <v/>
      </c>
      <c r="W78" s="31" t="str">
        <f t="shared" si="8"/>
        <v/>
      </c>
      <c r="X78" s="83" t="str">
        <f t="shared" si="9"/>
        <v/>
      </c>
    </row>
    <row r="79" spans="1:24" x14ac:dyDescent="0.2">
      <c r="A79" s="83" t="str">
        <f t="shared" si="5"/>
        <v/>
      </c>
      <c r="B79" s="29" t="str">
        <f>IF(FFA!B82="","",FFA!B82)</f>
        <v/>
      </c>
      <c r="C79" s="81" t="str">
        <f>FFA!C82</f>
        <v>19-C</v>
      </c>
      <c r="D79" s="29" t="str">
        <f>IF(FFA!D82="","",FFA!D82)</f>
        <v/>
      </c>
      <c r="E79" s="31">
        <f>FFA!H82</f>
        <v>0</v>
      </c>
      <c r="F79" s="31">
        <f>FFA!I82</f>
        <v>0</v>
      </c>
      <c r="G79" s="31">
        <f>FFA!M82</f>
        <v>0</v>
      </c>
      <c r="H79" s="31">
        <f>FFA!N82</f>
        <v>0</v>
      </c>
      <c r="I79" s="31">
        <f>FFA!R82</f>
        <v>0</v>
      </c>
      <c r="J79" s="31">
        <f>FFA!S82</f>
        <v>0</v>
      </c>
      <c r="K79" s="31">
        <f>FFA!W82</f>
        <v>0</v>
      </c>
      <c r="L79" s="31">
        <f>FFA!X82</f>
        <v>0</v>
      </c>
      <c r="M79" s="31">
        <f>FFA!AB82</f>
        <v>0</v>
      </c>
      <c r="N79" s="31">
        <f>FFA!AC82</f>
        <v>0</v>
      </c>
      <c r="O79" s="31">
        <f>FFA!AG82</f>
        <v>0</v>
      </c>
      <c r="P79" s="31">
        <f>FFA!AH82</f>
        <v>0</v>
      </c>
      <c r="Q79" s="31">
        <f>FFA!AL82</f>
        <v>0</v>
      </c>
      <c r="R79" s="31">
        <f>FFA!AM82</f>
        <v>0</v>
      </c>
      <c r="S79" s="31">
        <f>FFA!AQ82</f>
        <v>0</v>
      </c>
      <c r="T79" s="31">
        <f>FFA!AR82</f>
        <v>0</v>
      </c>
      <c r="U79" s="31" t="str">
        <f t="shared" si="6"/>
        <v/>
      </c>
      <c r="V79" s="31" t="str">
        <f t="shared" si="7"/>
        <v/>
      </c>
      <c r="W79" s="31" t="str">
        <f t="shared" si="8"/>
        <v/>
      </c>
      <c r="X79" s="83" t="str">
        <f t="shared" si="9"/>
        <v/>
      </c>
    </row>
    <row r="80" spans="1:24" x14ac:dyDescent="0.2">
      <c r="A80" s="83" t="str">
        <f t="shared" si="5"/>
        <v/>
      </c>
      <c r="B80" s="29" t="str">
        <f>IF(FFA!B83="","",FFA!B83)</f>
        <v/>
      </c>
      <c r="C80" s="81" t="str">
        <f>FFA!C83</f>
        <v>19-D</v>
      </c>
      <c r="D80" s="29" t="str">
        <f>IF(FFA!D83="","",FFA!D83)</f>
        <v/>
      </c>
      <c r="E80" s="31">
        <f>FFA!H83</f>
        <v>0</v>
      </c>
      <c r="F80" s="31">
        <f>FFA!I83</f>
        <v>0</v>
      </c>
      <c r="G80" s="31">
        <f>FFA!M83</f>
        <v>0</v>
      </c>
      <c r="H80" s="31">
        <f>FFA!N83</f>
        <v>0</v>
      </c>
      <c r="I80" s="31">
        <f>FFA!R83</f>
        <v>0</v>
      </c>
      <c r="J80" s="31">
        <f>FFA!S83</f>
        <v>0</v>
      </c>
      <c r="K80" s="31">
        <f>FFA!W83</f>
        <v>0</v>
      </c>
      <c r="L80" s="31">
        <f>FFA!X83</f>
        <v>0</v>
      </c>
      <c r="M80" s="31">
        <f>FFA!AB83</f>
        <v>0</v>
      </c>
      <c r="N80" s="31">
        <f>FFA!AC83</f>
        <v>0</v>
      </c>
      <c r="O80" s="31">
        <f>FFA!AG83</f>
        <v>0</v>
      </c>
      <c r="P80" s="31">
        <f>FFA!AH83</f>
        <v>0</v>
      </c>
      <c r="Q80" s="31">
        <f>FFA!AL83</f>
        <v>0</v>
      </c>
      <c r="R80" s="31">
        <f>FFA!AM83</f>
        <v>0</v>
      </c>
      <c r="S80" s="31">
        <f>FFA!AQ83</f>
        <v>0</v>
      </c>
      <c r="T80" s="31">
        <f>FFA!AR83</f>
        <v>0</v>
      </c>
      <c r="U80" s="31" t="str">
        <f t="shared" si="6"/>
        <v/>
      </c>
      <c r="V80" s="31" t="str">
        <f t="shared" si="7"/>
        <v/>
      </c>
      <c r="W80" s="31" t="str">
        <f t="shared" si="8"/>
        <v/>
      </c>
      <c r="X80" s="83" t="str">
        <f t="shared" si="9"/>
        <v/>
      </c>
    </row>
    <row r="81" spans="1:24" x14ac:dyDescent="0.2">
      <c r="A81" s="83" t="str">
        <f t="shared" si="5"/>
        <v/>
      </c>
      <c r="B81" s="29" t="str">
        <f>IF(FFA!B84="","",FFA!B84)</f>
        <v/>
      </c>
      <c r="C81" s="81" t="str">
        <f>FFA!C84</f>
        <v>20-A</v>
      </c>
      <c r="D81" s="29" t="str">
        <f>IF(FFA!D84="","",FFA!D84)</f>
        <v/>
      </c>
      <c r="E81" s="31">
        <f>FFA!H84</f>
        <v>0</v>
      </c>
      <c r="F81" s="31">
        <f>FFA!I84</f>
        <v>0</v>
      </c>
      <c r="G81" s="31">
        <f>FFA!M84</f>
        <v>0</v>
      </c>
      <c r="H81" s="31">
        <f>FFA!N84</f>
        <v>0</v>
      </c>
      <c r="I81" s="31">
        <f>FFA!R84</f>
        <v>0</v>
      </c>
      <c r="J81" s="31">
        <f>FFA!S84</f>
        <v>0</v>
      </c>
      <c r="K81" s="31">
        <f>FFA!W84</f>
        <v>0</v>
      </c>
      <c r="L81" s="31">
        <f>FFA!X84</f>
        <v>0</v>
      </c>
      <c r="M81" s="31">
        <f>FFA!AB84</f>
        <v>0</v>
      </c>
      <c r="N81" s="31">
        <f>FFA!AC84</f>
        <v>0</v>
      </c>
      <c r="O81" s="31">
        <f>FFA!AG84</f>
        <v>0</v>
      </c>
      <c r="P81" s="31">
        <f>FFA!AH84</f>
        <v>0</v>
      </c>
      <c r="Q81" s="31">
        <f>FFA!AL84</f>
        <v>0</v>
      </c>
      <c r="R81" s="31">
        <f>FFA!AM84</f>
        <v>0</v>
      </c>
      <c r="S81" s="31">
        <f>FFA!AQ84</f>
        <v>0</v>
      </c>
      <c r="T81" s="31">
        <f>FFA!AR84</f>
        <v>0</v>
      </c>
      <c r="U81" s="31" t="str">
        <f t="shared" si="6"/>
        <v/>
      </c>
      <c r="V81" s="31" t="str">
        <f t="shared" si="7"/>
        <v/>
      </c>
      <c r="W81" s="31" t="str">
        <f t="shared" si="8"/>
        <v/>
      </c>
      <c r="X81" s="83" t="str">
        <f t="shared" si="9"/>
        <v/>
      </c>
    </row>
    <row r="82" spans="1:24" x14ac:dyDescent="0.2">
      <c r="A82" s="83" t="str">
        <f t="shared" si="5"/>
        <v/>
      </c>
      <c r="B82" s="29" t="str">
        <f>IF(FFA!B85="","",FFA!B85)</f>
        <v/>
      </c>
      <c r="C82" s="81" t="str">
        <f>FFA!C85</f>
        <v>20-B</v>
      </c>
      <c r="D82" s="29" t="str">
        <f>IF(FFA!D85="","",FFA!D85)</f>
        <v/>
      </c>
      <c r="E82" s="31">
        <f>FFA!H85</f>
        <v>0</v>
      </c>
      <c r="F82" s="31">
        <f>FFA!I85</f>
        <v>0</v>
      </c>
      <c r="G82" s="31">
        <f>FFA!M85</f>
        <v>0</v>
      </c>
      <c r="H82" s="31">
        <f>FFA!N85</f>
        <v>0</v>
      </c>
      <c r="I82" s="31">
        <f>FFA!R85</f>
        <v>0</v>
      </c>
      <c r="J82" s="31">
        <f>FFA!S85</f>
        <v>0</v>
      </c>
      <c r="K82" s="31">
        <f>FFA!W85</f>
        <v>0</v>
      </c>
      <c r="L82" s="31">
        <f>FFA!X85</f>
        <v>0</v>
      </c>
      <c r="M82" s="31">
        <f>FFA!AB85</f>
        <v>0</v>
      </c>
      <c r="N82" s="31">
        <f>FFA!AC85</f>
        <v>0</v>
      </c>
      <c r="O82" s="31">
        <f>FFA!AG85</f>
        <v>0</v>
      </c>
      <c r="P82" s="31">
        <f>FFA!AH85</f>
        <v>0</v>
      </c>
      <c r="Q82" s="31">
        <f>FFA!AL85</f>
        <v>0</v>
      </c>
      <c r="R82" s="31">
        <f>FFA!AM85</f>
        <v>0</v>
      </c>
      <c r="S82" s="31">
        <f>FFA!AQ85</f>
        <v>0</v>
      </c>
      <c r="T82" s="31">
        <f>FFA!AR85</f>
        <v>0</v>
      </c>
      <c r="U82" s="31" t="str">
        <f t="shared" si="6"/>
        <v/>
      </c>
      <c r="V82" s="31" t="str">
        <f t="shared" si="7"/>
        <v/>
      </c>
      <c r="W82" s="31" t="str">
        <f t="shared" si="8"/>
        <v/>
      </c>
      <c r="X82" s="83" t="str">
        <f t="shared" si="9"/>
        <v/>
      </c>
    </row>
    <row r="83" spans="1:24" x14ac:dyDescent="0.2">
      <c r="A83" s="83" t="str">
        <f t="shared" si="5"/>
        <v/>
      </c>
      <c r="B83" s="29" t="str">
        <f>IF(FFA!B86="","",FFA!B86)</f>
        <v/>
      </c>
      <c r="C83" s="81" t="str">
        <f>FFA!C86</f>
        <v>20-C</v>
      </c>
      <c r="D83" s="29" t="str">
        <f>IF(FFA!D86="","",FFA!D86)</f>
        <v/>
      </c>
      <c r="E83" s="31">
        <f>FFA!H86</f>
        <v>0</v>
      </c>
      <c r="F83" s="31">
        <f>FFA!I86</f>
        <v>0</v>
      </c>
      <c r="G83" s="31">
        <f>FFA!M86</f>
        <v>0</v>
      </c>
      <c r="H83" s="31">
        <f>FFA!N86</f>
        <v>0</v>
      </c>
      <c r="I83" s="31">
        <f>FFA!R86</f>
        <v>0</v>
      </c>
      <c r="J83" s="31">
        <f>FFA!S86</f>
        <v>0</v>
      </c>
      <c r="K83" s="31">
        <f>FFA!W86</f>
        <v>0</v>
      </c>
      <c r="L83" s="31">
        <f>FFA!X86</f>
        <v>0</v>
      </c>
      <c r="M83" s="31">
        <f>FFA!AB86</f>
        <v>0</v>
      </c>
      <c r="N83" s="31">
        <f>FFA!AC86</f>
        <v>0</v>
      </c>
      <c r="O83" s="31">
        <f>FFA!AG86</f>
        <v>0</v>
      </c>
      <c r="P83" s="31">
        <f>FFA!AH86</f>
        <v>0</v>
      </c>
      <c r="Q83" s="31">
        <f>FFA!AL86</f>
        <v>0</v>
      </c>
      <c r="R83" s="31">
        <f>FFA!AM86</f>
        <v>0</v>
      </c>
      <c r="S83" s="31">
        <f>FFA!AQ86</f>
        <v>0</v>
      </c>
      <c r="T83" s="31">
        <f>FFA!AR86</f>
        <v>0</v>
      </c>
      <c r="U83" s="31" t="str">
        <f t="shared" si="6"/>
        <v/>
      </c>
      <c r="V83" s="31" t="str">
        <f t="shared" si="7"/>
        <v/>
      </c>
      <c r="W83" s="31" t="str">
        <f t="shared" si="8"/>
        <v/>
      </c>
      <c r="X83" s="83" t="str">
        <f t="shared" si="9"/>
        <v/>
      </c>
    </row>
    <row r="84" spans="1:24" x14ac:dyDescent="0.2">
      <c r="A84" s="83" t="str">
        <f t="shared" si="5"/>
        <v/>
      </c>
      <c r="B84" s="29" t="str">
        <f>IF(FFA!B87="","",FFA!B87)</f>
        <v/>
      </c>
      <c r="C84" s="81" t="str">
        <f>FFA!C87</f>
        <v>20-D</v>
      </c>
      <c r="D84" s="29" t="str">
        <f>IF(FFA!D87="","",FFA!D87)</f>
        <v/>
      </c>
      <c r="E84" s="31">
        <f>FFA!H87</f>
        <v>0</v>
      </c>
      <c r="F84" s="31">
        <f>FFA!I87</f>
        <v>0</v>
      </c>
      <c r="G84" s="31">
        <f>FFA!M87</f>
        <v>0</v>
      </c>
      <c r="H84" s="31">
        <f>FFA!N87</f>
        <v>0</v>
      </c>
      <c r="I84" s="31">
        <f>FFA!R87</f>
        <v>0</v>
      </c>
      <c r="J84" s="31">
        <f>FFA!S87</f>
        <v>0</v>
      </c>
      <c r="K84" s="31">
        <f>FFA!W87</f>
        <v>0</v>
      </c>
      <c r="L84" s="31">
        <f>FFA!X87</f>
        <v>0</v>
      </c>
      <c r="M84" s="31">
        <f>FFA!AB87</f>
        <v>0</v>
      </c>
      <c r="N84" s="31">
        <f>FFA!AC87</f>
        <v>0</v>
      </c>
      <c r="O84" s="31">
        <f>FFA!AG87</f>
        <v>0</v>
      </c>
      <c r="P84" s="31">
        <f>FFA!AH87</f>
        <v>0</v>
      </c>
      <c r="Q84" s="31">
        <f>FFA!AL87</f>
        <v>0</v>
      </c>
      <c r="R84" s="31">
        <f>FFA!AM87</f>
        <v>0</v>
      </c>
      <c r="S84" s="31">
        <f>FFA!AQ87</f>
        <v>0</v>
      </c>
      <c r="T84" s="31">
        <f>FFA!AR87</f>
        <v>0</v>
      </c>
      <c r="U84" s="31" t="str">
        <f t="shared" si="6"/>
        <v/>
      </c>
      <c r="V84" s="31" t="str">
        <f t="shared" si="7"/>
        <v/>
      </c>
      <c r="W84" s="31" t="str">
        <f t="shared" si="8"/>
        <v/>
      </c>
      <c r="X84" s="83" t="str">
        <f t="shared" si="9"/>
        <v/>
      </c>
    </row>
    <row r="85" spans="1:24" x14ac:dyDescent="0.2">
      <c r="A85" s="83" t="str">
        <f t="shared" si="5"/>
        <v/>
      </c>
      <c r="B85" s="29" t="str">
        <f>IF(FFA!B88="","",FFA!B88)</f>
        <v/>
      </c>
      <c r="C85" s="81" t="str">
        <f>FFA!C88</f>
        <v>21-A</v>
      </c>
      <c r="D85" s="29" t="str">
        <f>IF(FFA!D88="","",FFA!D88)</f>
        <v/>
      </c>
      <c r="E85" s="31">
        <f>FFA!H88</f>
        <v>0</v>
      </c>
      <c r="F85" s="31">
        <f>FFA!I88</f>
        <v>0</v>
      </c>
      <c r="G85" s="31">
        <f>FFA!M88</f>
        <v>0</v>
      </c>
      <c r="H85" s="31">
        <f>FFA!N88</f>
        <v>0</v>
      </c>
      <c r="I85" s="31">
        <f>FFA!R88</f>
        <v>0</v>
      </c>
      <c r="J85" s="31">
        <f>FFA!S88</f>
        <v>0</v>
      </c>
      <c r="K85" s="31">
        <f>FFA!W88</f>
        <v>0</v>
      </c>
      <c r="L85" s="31">
        <f>FFA!X88</f>
        <v>0</v>
      </c>
      <c r="M85" s="31">
        <f>FFA!AB88</f>
        <v>0</v>
      </c>
      <c r="N85" s="31">
        <f>FFA!AC88</f>
        <v>0</v>
      </c>
      <c r="O85" s="31">
        <f>FFA!AG88</f>
        <v>0</v>
      </c>
      <c r="P85" s="31">
        <f>FFA!AH88</f>
        <v>0</v>
      </c>
      <c r="Q85" s="31">
        <f>FFA!AL88</f>
        <v>0</v>
      </c>
      <c r="R85" s="31">
        <f>FFA!AM88</f>
        <v>0</v>
      </c>
      <c r="S85" s="31">
        <f>FFA!AQ88</f>
        <v>0</v>
      </c>
      <c r="T85" s="31">
        <f>FFA!AR88</f>
        <v>0</v>
      </c>
      <c r="U85" s="31" t="str">
        <f t="shared" si="6"/>
        <v/>
      </c>
      <c r="V85" s="31" t="str">
        <f t="shared" si="7"/>
        <v/>
      </c>
      <c r="W85" s="31" t="str">
        <f t="shared" si="8"/>
        <v/>
      </c>
      <c r="X85" s="83" t="str">
        <f t="shared" si="9"/>
        <v/>
      </c>
    </row>
    <row r="86" spans="1:24" x14ac:dyDescent="0.2">
      <c r="A86" s="83" t="str">
        <f t="shared" si="5"/>
        <v/>
      </c>
      <c r="B86" s="29" t="str">
        <f>IF(FFA!B89="","",FFA!B89)</f>
        <v/>
      </c>
      <c r="C86" s="81" t="str">
        <f>FFA!C89</f>
        <v>21-B</v>
      </c>
      <c r="D86" s="29" t="str">
        <f>IF(FFA!D89="","",FFA!D89)</f>
        <v/>
      </c>
      <c r="E86" s="31">
        <f>FFA!H89</f>
        <v>0</v>
      </c>
      <c r="F86" s="31">
        <f>FFA!I89</f>
        <v>0</v>
      </c>
      <c r="G86" s="31">
        <f>FFA!M89</f>
        <v>0</v>
      </c>
      <c r="H86" s="31">
        <f>FFA!N89</f>
        <v>0</v>
      </c>
      <c r="I86" s="31">
        <f>FFA!R89</f>
        <v>0</v>
      </c>
      <c r="J86" s="31">
        <f>FFA!S89</f>
        <v>0</v>
      </c>
      <c r="K86" s="31">
        <f>FFA!W89</f>
        <v>0</v>
      </c>
      <c r="L86" s="31">
        <f>FFA!X89</f>
        <v>0</v>
      </c>
      <c r="M86" s="31">
        <f>FFA!AB89</f>
        <v>0</v>
      </c>
      <c r="N86" s="31">
        <f>FFA!AC89</f>
        <v>0</v>
      </c>
      <c r="O86" s="31">
        <f>FFA!AG89</f>
        <v>0</v>
      </c>
      <c r="P86" s="31">
        <f>FFA!AH89</f>
        <v>0</v>
      </c>
      <c r="Q86" s="31">
        <f>FFA!AL89</f>
        <v>0</v>
      </c>
      <c r="R86" s="31">
        <f>FFA!AM89</f>
        <v>0</v>
      </c>
      <c r="S86" s="31">
        <f>FFA!AQ89</f>
        <v>0</v>
      </c>
      <c r="T86" s="31">
        <f>FFA!AR89</f>
        <v>0</v>
      </c>
      <c r="U86" s="31" t="str">
        <f t="shared" si="6"/>
        <v/>
      </c>
      <c r="V86" s="31" t="str">
        <f t="shared" si="7"/>
        <v/>
      </c>
      <c r="W86" s="31" t="str">
        <f t="shared" si="8"/>
        <v/>
      </c>
      <c r="X86" s="83" t="str">
        <f t="shared" si="9"/>
        <v/>
      </c>
    </row>
    <row r="87" spans="1:24" x14ac:dyDescent="0.2">
      <c r="A87" s="83" t="str">
        <f t="shared" si="5"/>
        <v/>
      </c>
      <c r="B87" s="29" t="str">
        <f>IF(FFA!B90="","",FFA!B90)</f>
        <v/>
      </c>
      <c r="C87" s="81" t="str">
        <f>FFA!C90</f>
        <v>21-C</v>
      </c>
      <c r="D87" s="29" t="str">
        <f>IF(FFA!D90="","",FFA!D90)</f>
        <v/>
      </c>
      <c r="E87" s="31">
        <f>FFA!H90</f>
        <v>0</v>
      </c>
      <c r="F87" s="31">
        <f>FFA!I90</f>
        <v>0</v>
      </c>
      <c r="G87" s="31">
        <f>FFA!M90</f>
        <v>0</v>
      </c>
      <c r="H87" s="31">
        <f>FFA!N90</f>
        <v>0</v>
      </c>
      <c r="I87" s="31">
        <f>FFA!R90</f>
        <v>0</v>
      </c>
      <c r="J87" s="31">
        <f>FFA!S90</f>
        <v>0</v>
      </c>
      <c r="K87" s="31">
        <f>FFA!W90</f>
        <v>0</v>
      </c>
      <c r="L87" s="31">
        <f>FFA!X90</f>
        <v>0</v>
      </c>
      <c r="M87" s="31">
        <f>FFA!AB90</f>
        <v>0</v>
      </c>
      <c r="N87" s="31">
        <f>FFA!AC90</f>
        <v>0</v>
      </c>
      <c r="O87" s="31">
        <f>FFA!AG90</f>
        <v>0</v>
      </c>
      <c r="P87" s="31">
        <f>FFA!AH90</f>
        <v>0</v>
      </c>
      <c r="Q87" s="31">
        <f>FFA!AL90</f>
        <v>0</v>
      </c>
      <c r="R87" s="31">
        <f>FFA!AM90</f>
        <v>0</v>
      </c>
      <c r="S87" s="31">
        <f>FFA!AQ90</f>
        <v>0</v>
      </c>
      <c r="T87" s="31">
        <f>FFA!AR90</f>
        <v>0</v>
      </c>
      <c r="U87" s="31" t="str">
        <f t="shared" si="6"/>
        <v/>
      </c>
      <c r="V87" s="31" t="str">
        <f t="shared" si="7"/>
        <v/>
      </c>
      <c r="W87" s="31" t="str">
        <f t="shared" si="8"/>
        <v/>
      </c>
      <c r="X87" s="83" t="str">
        <f t="shared" si="9"/>
        <v/>
      </c>
    </row>
    <row r="88" spans="1:24" x14ac:dyDescent="0.2">
      <c r="A88" s="83" t="str">
        <f t="shared" si="5"/>
        <v/>
      </c>
      <c r="B88" s="29" t="str">
        <f>IF(FFA!B91="","",FFA!B91)</f>
        <v/>
      </c>
      <c r="C88" s="81" t="str">
        <f>FFA!C91</f>
        <v>21-D</v>
      </c>
      <c r="D88" s="29" t="str">
        <f>IF(FFA!D91="","",FFA!D91)</f>
        <v/>
      </c>
      <c r="E88" s="31">
        <f>FFA!H91</f>
        <v>0</v>
      </c>
      <c r="F88" s="31">
        <f>FFA!I91</f>
        <v>0</v>
      </c>
      <c r="G88" s="31">
        <f>FFA!M91</f>
        <v>0</v>
      </c>
      <c r="H88" s="31">
        <f>FFA!N91</f>
        <v>0</v>
      </c>
      <c r="I88" s="31">
        <f>FFA!R91</f>
        <v>0</v>
      </c>
      <c r="J88" s="31">
        <f>FFA!S91</f>
        <v>0</v>
      </c>
      <c r="K88" s="31">
        <f>FFA!W91</f>
        <v>0</v>
      </c>
      <c r="L88" s="31">
        <f>FFA!X91</f>
        <v>0</v>
      </c>
      <c r="M88" s="31">
        <f>FFA!AB91</f>
        <v>0</v>
      </c>
      <c r="N88" s="31">
        <f>FFA!AC91</f>
        <v>0</v>
      </c>
      <c r="O88" s="31">
        <f>FFA!AG91</f>
        <v>0</v>
      </c>
      <c r="P88" s="31">
        <f>FFA!AH91</f>
        <v>0</v>
      </c>
      <c r="Q88" s="31">
        <f>FFA!AL91</f>
        <v>0</v>
      </c>
      <c r="R88" s="31">
        <f>FFA!AM91</f>
        <v>0</v>
      </c>
      <c r="S88" s="31">
        <f>FFA!AQ91</f>
        <v>0</v>
      </c>
      <c r="T88" s="31">
        <f>FFA!AR91</f>
        <v>0</v>
      </c>
      <c r="U88" s="31" t="str">
        <f t="shared" si="6"/>
        <v/>
      </c>
      <c r="V88" s="31" t="str">
        <f t="shared" si="7"/>
        <v/>
      </c>
      <c r="W88" s="31" t="str">
        <f t="shared" si="8"/>
        <v/>
      </c>
      <c r="X88" s="83" t="str">
        <f t="shared" si="9"/>
        <v/>
      </c>
    </row>
    <row r="89" spans="1:24" x14ac:dyDescent="0.2">
      <c r="A89" s="83" t="str">
        <f t="shared" si="5"/>
        <v/>
      </c>
      <c r="B89" s="29" t="str">
        <f>IF(FFA!B92="","",FFA!B92)</f>
        <v/>
      </c>
      <c r="C89" s="81" t="str">
        <f>FFA!C92</f>
        <v>22-A</v>
      </c>
      <c r="D89" s="29" t="str">
        <f>IF(FFA!D92="","",FFA!D92)</f>
        <v/>
      </c>
      <c r="E89" s="31">
        <f>FFA!H92</f>
        <v>0</v>
      </c>
      <c r="F89" s="31">
        <f>FFA!I92</f>
        <v>0</v>
      </c>
      <c r="G89" s="31">
        <f>FFA!M92</f>
        <v>0</v>
      </c>
      <c r="H89" s="31">
        <f>FFA!N92</f>
        <v>0</v>
      </c>
      <c r="I89" s="31">
        <f>FFA!R92</f>
        <v>0</v>
      </c>
      <c r="J89" s="31">
        <f>FFA!S92</f>
        <v>0</v>
      </c>
      <c r="K89" s="31">
        <f>FFA!W92</f>
        <v>0</v>
      </c>
      <c r="L89" s="31">
        <f>FFA!X92</f>
        <v>0</v>
      </c>
      <c r="M89" s="31">
        <f>FFA!AB92</f>
        <v>0</v>
      </c>
      <c r="N89" s="31">
        <f>FFA!AC92</f>
        <v>0</v>
      </c>
      <c r="O89" s="31">
        <f>FFA!AG92</f>
        <v>0</v>
      </c>
      <c r="P89" s="31">
        <f>FFA!AH92</f>
        <v>0</v>
      </c>
      <c r="Q89" s="31">
        <f>FFA!AL92</f>
        <v>0</v>
      </c>
      <c r="R89" s="31">
        <f>FFA!AM92</f>
        <v>0</v>
      </c>
      <c r="S89" s="31">
        <f>FFA!AQ92</f>
        <v>0</v>
      </c>
      <c r="T89" s="31">
        <f>FFA!AR92</f>
        <v>0</v>
      </c>
      <c r="U89" s="31" t="str">
        <f t="shared" si="6"/>
        <v/>
      </c>
      <c r="V89" s="31" t="str">
        <f t="shared" si="7"/>
        <v/>
      </c>
      <c r="W89" s="31" t="str">
        <f t="shared" si="8"/>
        <v/>
      </c>
      <c r="X89" s="83" t="str">
        <f t="shared" si="9"/>
        <v/>
      </c>
    </row>
    <row r="90" spans="1:24" x14ac:dyDescent="0.2">
      <c r="A90" s="83" t="str">
        <f t="shared" si="5"/>
        <v/>
      </c>
      <c r="B90" s="29" t="str">
        <f>IF(FFA!B93="","",FFA!B93)</f>
        <v/>
      </c>
      <c r="C90" s="81" t="str">
        <f>FFA!C93</f>
        <v>22-B</v>
      </c>
      <c r="D90" s="29" t="str">
        <f>IF(FFA!D93="","",FFA!D93)</f>
        <v/>
      </c>
      <c r="E90" s="31">
        <f>FFA!H93</f>
        <v>0</v>
      </c>
      <c r="F90" s="31">
        <f>FFA!I93</f>
        <v>0</v>
      </c>
      <c r="G90" s="31">
        <f>FFA!M93</f>
        <v>0</v>
      </c>
      <c r="H90" s="31">
        <f>FFA!N93</f>
        <v>0</v>
      </c>
      <c r="I90" s="31">
        <f>FFA!R93</f>
        <v>0</v>
      </c>
      <c r="J90" s="31">
        <f>FFA!S93</f>
        <v>0</v>
      </c>
      <c r="K90" s="31">
        <f>FFA!W93</f>
        <v>0</v>
      </c>
      <c r="L90" s="31">
        <f>FFA!X93</f>
        <v>0</v>
      </c>
      <c r="M90" s="31">
        <f>FFA!AB93</f>
        <v>0</v>
      </c>
      <c r="N90" s="31">
        <f>FFA!AC93</f>
        <v>0</v>
      </c>
      <c r="O90" s="31">
        <f>FFA!AG93</f>
        <v>0</v>
      </c>
      <c r="P90" s="31">
        <f>FFA!AH93</f>
        <v>0</v>
      </c>
      <c r="Q90" s="31">
        <f>FFA!AL93</f>
        <v>0</v>
      </c>
      <c r="R90" s="31">
        <f>FFA!AM93</f>
        <v>0</v>
      </c>
      <c r="S90" s="31">
        <f>FFA!AQ93</f>
        <v>0</v>
      </c>
      <c r="T90" s="31">
        <f>FFA!AR93</f>
        <v>0</v>
      </c>
      <c r="U90" s="31" t="str">
        <f t="shared" si="6"/>
        <v/>
      </c>
      <c r="V90" s="31" t="str">
        <f t="shared" si="7"/>
        <v/>
      </c>
      <c r="W90" s="31" t="str">
        <f t="shared" si="8"/>
        <v/>
      </c>
      <c r="X90" s="83" t="str">
        <f t="shared" si="9"/>
        <v/>
      </c>
    </row>
    <row r="91" spans="1:24" x14ac:dyDescent="0.2">
      <c r="A91" s="83" t="str">
        <f t="shared" si="5"/>
        <v/>
      </c>
      <c r="B91" s="29" t="str">
        <f>IF(FFA!B94="","",FFA!B94)</f>
        <v/>
      </c>
      <c r="C91" s="81" t="str">
        <f>FFA!C94</f>
        <v>22-C</v>
      </c>
      <c r="D91" s="29" t="str">
        <f>IF(FFA!D94="","",FFA!D94)</f>
        <v/>
      </c>
      <c r="E91" s="31">
        <f>FFA!H94</f>
        <v>0</v>
      </c>
      <c r="F91" s="31">
        <f>FFA!I94</f>
        <v>0</v>
      </c>
      <c r="G91" s="31">
        <f>FFA!M94</f>
        <v>0</v>
      </c>
      <c r="H91" s="31">
        <f>FFA!N94</f>
        <v>0</v>
      </c>
      <c r="I91" s="31">
        <f>FFA!R94</f>
        <v>0</v>
      </c>
      <c r="J91" s="31">
        <f>FFA!S94</f>
        <v>0</v>
      </c>
      <c r="K91" s="31">
        <f>FFA!W94</f>
        <v>0</v>
      </c>
      <c r="L91" s="31">
        <f>FFA!X94</f>
        <v>0</v>
      </c>
      <c r="M91" s="31">
        <f>FFA!AB94</f>
        <v>0</v>
      </c>
      <c r="N91" s="31">
        <f>FFA!AC94</f>
        <v>0</v>
      </c>
      <c r="O91" s="31">
        <f>FFA!AG94</f>
        <v>0</v>
      </c>
      <c r="P91" s="31">
        <f>FFA!AH94</f>
        <v>0</v>
      </c>
      <c r="Q91" s="31">
        <f>FFA!AL94</f>
        <v>0</v>
      </c>
      <c r="R91" s="31">
        <f>FFA!AM94</f>
        <v>0</v>
      </c>
      <c r="S91" s="31">
        <f>FFA!AQ94</f>
        <v>0</v>
      </c>
      <c r="T91" s="31">
        <f>FFA!AR94</f>
        <v>0</v>
      </c>
      <c r="U91" s="31" t="str">
        <f t="shared" si="6"/>
        <v/>
      </c>
      <c r="V91" s="31" t="str">
        <f t="shared" si="7"/>
        <v/>
      </c>
      <c r="W91" s="31" t="str">
        <f t="shared" si="8"/>
        <v/>
      </c>
      <c r="X91" s="83" t="str">
        <f t="shared" si="9"/>
        <v/>
      </c>
    </row>
    <row r="92" spans="1:24" x14ac:dyDescent="0.2">
      <c r="A92" s="83" t="str">
        <f t="shared" si="5"/>
        <v/>
      </c>
      <c r="B92" s="29" t="str">
        <f>IF(FFA!B95="","",FFA!B95)</f>
        <v/>
      </c>
      <c r="C92" s="81" t="str">
        <f>FFA!C95</f>
        <v>22-D</v>
      </c>
      <c r="D92" s="29" t="str">
        <f>IF(FFA!D95="","",FFA!D95)</f>
        <v/>
      </c>
      <c r="E92" s="31">
        <f>FFA!H95</f>
        <v>0</v>
      </c>
      <c r="F92" s="31">
        <f>FFA!I95</f>
        <v>0</v>
      </c>
      <c r="G92" s="31">
        <f>FFA!M95</f>
        <v>0</v>
      </c>
      <c r="H92" s="31">
        <f>FFA!N95</f>
        <v>0</v>
      </c>
      <c r="I92" s="31">
        <f>FFA!R95</f>
        <v>0</v>
      </c>
      <c r="J92" s="31">
        <f>FFA!S95</f>
        <v>0</v>
      </c>
      <c r="K92" s="31">
        <f>FFA!W95</f>
        <v>0</v>
      </c>
      <c r="L92" s="31">
        <f>FFA!X95</f>
        <v>0</v>
      </c>
      <c r="M92" s="31">
        <f>FFA!AB95</f>
        <v>0</v>
      </c>
      <c r="N92" s="31">
        <f>FFA!AC95</f>
        <v>0</v>
      </c>
      <c r="O92" s="31">
        <f>FFA!AG95</f>
        <v>0</v>
      </c>
      <c r="P92" s="31">
        <f>FFA!AH95</f>
        <v>0</v>
      </c>
      <c r="Q92" s="31">
        <f>FFA!AL95</f>
        <v>0</v>
      </c>
      <c r="R92" s="31">
        <f>FFA!AM95</f>
        <v>0</v>
      </c>
      <c r="S92" s="31">
        <f>FFA!AQ95</f>
        <v>0</v>
      </c>
      <c r="T92" s="31">
        <f>FFA!AR95</f>
        <v>0</v>
      </c>
      <c r="U92" s="31" t="str">
        <f t="shared" si="6"/>
        <v/>
      </c>
      <c r="V92" s="31" t="str">
        <f t="shared" si="7"/>
        <v/>
      </c>
      <c r="W92" s="31" t="str">
        <f t="shared" si="8"/>
        <v/>
      </c>
      <c r="X92" s="83" t="str">
        <f t="shared" si="9"/>
        <v/>
      </c>
    </row>
    <row r="93" spans="1:24" x14ac:dyDescent="0.2">
      <c r="A93" s="83" t="str">
        <f t="shared" si="5"/>
        <v/>
      </c>
      <c r="B93" s="29" t="str">
        <f>IF(FFA!B96="","",FFA!B96)</f>
        <v/>
      </c>
      <c r="C93" s="81" t="str">
        <f>FFA!C96</f>
        <v>23-A</v>
      </c>
      <c r="D93" s="29" t="str">
        <f>IF(FFA!D96="","",FFA!D96)</f>
        <v/>
      </c>
      <c r="E93" s="31">
        <f>FFA!H96</f>
        <v>0</v>
      </c>
      <c r="F93" s="31">
        <f>FFA!I96</f>
        <v>0</v>
      </c>
      <c r="G93" s="31">
        <f>FFA!M96</f>
        <v>0</v>
      </c>
      <c r="H93" s="31">
        <f>FFA!N96</f>
        <v>0</v>
      </c>
      <c r="I93" s="31">
        <f>FFA!R96</f>
        <v>0</v>
      </c>
      <c r="J93" s="31">
        <f>FFA!S96</f>
        <v>0</v>
      </c>
      <c r="K93" s="31">
        <f>FFA!W96</f>
        <v>0</v>
      </c>
      <c r="L93" s="31">
        <f>FFA!X96</f>
        <v>0</v>
      </c>
      <c r="M93" s="31">
        <f>FFA!AB96</f>
        <v>0</v>
      </c>
      <c r="N93" s="31">
        <f>FFA!AC96</f>
        <v>0</v>
      </c>
      <c r="O93" s="31">
        <f>FFA!AG96</f>
        <v>0</v>
      </c>
      <c r="P93" s="31">
        <f>FFA!AH96</f>
        <v>0</v>
      </c>
      <c r="Q93" s="31">
        <f>FFA!AL96</f>
        <v>0</v>
      </c>
      <c r="R93" s="31">
        <f>FFA!AM96</f>
        <v>0</v>
      </c>
      <c r="S93" s="31">
        <f>FFA!AQ96</f>
        <v>0</v>
      </c>
      <c r="T93" s="31">
        <f>FFA!AR96</f>
        <v>0</v>
      </c>
      <c r="U93" s="31" t="str">
        <f t="shared" si="6"/>
        <v/>
      </c>
      <c r="V93" s="31" t="str">
        <f t="shared" si="7"/>
        <v/>
      </c>
      <c r="W93" s="31" t="str">
        <f t="shared" si="8"/>
        <v/>
      </c>
      <c r="X93" s="83" t="str">
        <f t="shared" si="9"/>
        <v/>
      </c>
    </row>
    <row r="94" spans="1:24" x14ac:dyDescent="0.2">
      <c r="A94" s="83" t="str">
        <f t="shared" si="5"/>
        <v/>
      </c>
      <c r="B94" s="29" t="str">
        <f>IF(FFA!B97="","",FFA!B97)</f>
        <v/>
      </c>
      <c r="C94" s="81" t="str">
        <f>FFA!C97</f>
        <v>23-B</v>
      </c>
      <c r="D94" s="29" t="str">
        <f>IF(FFA!D97="","",FFA!D97)</f>
        <v/>
      </c>
      <c r="E94" s="31">
        <f>FFA!H97</f>
        <v>0</v>
      </c>
      <c r="F94" s="31">
        <f>FFA!I97</f>
        <v>0</v>
      </c>
      <c r="G94" s="31">
        <f>FFA!M97</f>
        <v>0</v>
      </c>
      <c r="H94" s="31">
        <f>FFA!N97</f>
        <v>0</v>
      </c>
      <c r="I94" s="31">
        <f>FFA!R97</f>
        <v>0</v>
      </c>
      <c r="J94" s="31">
        <f>FFA!S97</f>
        <v>0</v>
      </c>
      <c r="K94" s="31">
        <f>FFA!W97</f>
        <v>0</v>
      </c>
      <c r="L94" s="31">
        <f>FFA!X97</f>
        <v>0</v>
      </c>
      <c r="M94" s="31">
        <f>FFA!AB97</f>
        <v>0</v>
      </c>
      <c r="N94" s="31">
        <f>FFA!AC97</f>
        <v>0</v>
      </c>
      <c r="O94" s="31">
        <f>FFA!AG97</f>
        <v>0</v>
      </c>
      <c r="P94" s="31">
        <f>FFA!AH97</f>
        <v>0</v>
      </c>
      <c r="Q94" s="31">
        <f>FFA!AL97</f>
        <v>0</v>
      </c>
      <c r="R94" s="31">
        <f>FFA!AM97</f>
        <v>0</v>
      </c>
      <c r="S94" s="31">
        <f>FFA!AQ97</f>
        <v>0</v>
      </c>
      <c r="T94" s="31">
        <f>FFA!AR97</f>
        <v>0</v>
      </c>
      <c r="U94" s="31" t="str">
        <f t="shared" si="6"/>
        <v/>
      </c>
      <c r="V94" s="31" t="str">
        <f t="shared" si="7"/>
        <v/>
      </c>
      <c r="W94" s="31" t="str">
        <f t="shared" si="8"/>
        <v/>
      </c>
      <c r="X94" s="83" t="str">
        <f t="shared" si="9"/>
        <v/>
      </c>
    </row>
    <row r="95" spans="1:24" x14ac:dyDescent="0.2">
      <c r="A95" s="83" t="str">
        <f t="shared" si="5"/>
        <v/>
      </c>
      <c r="B95" s="29" t="str">
        <f>IF(FFA!B98="","",FFA!B98)</f>
        <v/>
      </c>
      <c r="C95" s="81" t="str">
        <f>FFA!C98</f>
        <v>23-C</v>
      </c>
      <c r="D95" s="29" t="str">
        <f>IF(FFA!D98="","",FFA!D98)</f>
        <v/>
      </c>
      <c r="E95" s="31">
        <f>FFA!H98</f>
        <v>0</v>
      </c>
      <c r="F95" s="31">
        <f>FFA!I98</f>
        <v>0</v>
      </c>
      <c r="G95" s="31">
        <f>FFA!M98</f>
        <v>0</v>
      </c>
      <c r="H95" s="31">
        <f>FFA!N98</f>
        <v>0</v>
      </c>
      <c r="I95" s="31">
        <f>FFA!R98</f>
        <v>0</v>
      </c>
      <c r="J95" s="31">
        <f>FFA!S98</f>
        <v>0</v>
      </c>
      <c r="K95" s="31">
        <f>FFA!W98</f>
        <v>0</v>
      </c>
      <c r="L95" s="31">
        <f>FFA!X98</f>
        <v>0</v>
      </c>
      <c r="M95" s="31">
        <f>FFA!AB98</f>
        <v>0</v>
      </c>
      <c r="N95" s="31">
        <f>FFA!AC98</f>
        <v>0</v>
      </c>
      <c r="O95" s="31">
        <f>FFA!AG98</f>
        <v>0</v>
      </c>
      <c r="P95" s="31">
        <f>FFA!AH98</f>
        <v>0</v>
      </c>
      <c r="Q95" s="31">
        <f>FFA!AL98</f>
        <v>0</v>
      </c>
      <c r="R95" s="31">
        <f>FFA!AM98</f>
        <v>0</v>
      </c>
      <c r="S95" s="31">
        <f>FFA!AQ98</f>
        <v>0</v>
      </c>
      <c r="T95" s="31">
        <f>FFA!AR98</f>
        <v>0</v>
      </c>
      <c r="U95" s="31" t="str">
        <f t="shared" si="6"/>
        <v/>
      </c>
      <c r="V95" s="31" t="str">
        <f t="shared" si="7"/>
        <v/>
      </c>
      <c r="W95" s="31" t="str">
        <f t="shared" si="8"/>
        <v/>
      </c>
      <c r="X95" s="83" t="str">
        <f t="shared" si="9"/>
        <v/>
      </c>
    </row>
    <row r="96" spans="1:24" x14ac:dyDescent="0.2">
      <c r="A96" s="83" t="str">
        <f t="shared" si="5"/>
        <v/>
      </c>
      <c r="B96" s="29" t="str">
        <f>IF(FFA!B99="","",FFA!B99)</f>
        <v/>
      </c>
      <c r="C96" s="81" t="str">
        <f>FFA!C99</f>
        <v>23-D</v>
      </c>
      <c r="D96" s="29" t="str">
        <f>IF(FFA!D99="","",FFA!D99)</f>
        <v/>
      </c>
      <c r="E96" s="31">
        <f>FFA!H99</f>
        <v>0</v>
      </c>
      <c r="F96" s="31">
        <f>FFA!I99</f>
        <v>0</v>
      </c>
      <c r="G96" s="31">
        <f>FFA!M99</f>
        <v>0</v>
      </c>
      <c r="H96" s="31">
        <f>FFA!N99</f>
        <v>0</v>
      </c>
      <c r="I96" s="31">
        <f>FFA!R99</f>
        <v>0</v>
      </c>
      <c r="J96" s="31">
        <f>FFA!S99</f>
        <v>0</v>
      </c>
      <c r="K96" s="31">
        <f>FFA!W99</f>
        <v>0</v>
      </c>
      <c r="L96" s="31">
        <f>FFA!X99</f>
        <v>0</v>
      </c>
      <c r="M96" s="31">
        <f>FFA!AB99</f>
        <v>0</v>
      </c>
      <c r="N96" s="31">
        <f>FFA!AC99</f>
        <v>0</v>
      </c>
      <c r="O96" s="31">
        <f>FFA!AG99</f>
        <v>0</v>
      </c>
      <c r="P96" s="31">
        <f>FFA!AH99</f>
        <v>0</v>
      </c>
      <c r="Q96" s="31">
        <f>FFA!AL99</f>
        <v>0</v>
      </c>
      <c r="R96" s="31">
        <f>FFA!AM99</f>
        <v>0</v>
      </c>
      <c r="S96" s="31">
        <f>FFA!AQ99</f>
        <v>0</v>
      </c>
      <c r="T96" s="31">
        <f>FFA!AR99</f>
        <v>0</v>
      </c>
      <c r="U96" s="31" t="str">
        <f t="shared" si="6"/>
        <v/>
      </c>
      <c r="V96" s="31" t="str">
        <f t="shared" si="7"/>
        <v/>
      </c>
      <c r="W96" s="31" t="str">
        <f t="shared" si="8"/>
        <v/>
      </c>
      <c r="X96" s="83" t="str">
        <f t="shared" si="9"/>
        <v/>
      </c>
    </row>
    <row r="97" spans="1:24" x14ac:dyDescent="0.2">
      <c r="A97" s="83" t="str">
        <f t="shared" si="5"/>
        <v/>
      </c>
      <c r="B97" s="29" t="str">
        <f>IF(FFA!B100="","",FFA!B100)</f>
        <v/>
      </c>
      <c r="C97" s="81" t="str">
        <f>FFA!C100</f>
        <v>23-A</v>
      </c>
      <c r="D97" s="29" t="str">
        <f>IF(FFA!D100="","",FFA!D100)</f>
        <v/>
      </c>
      <c r="E97" s="31">
        <f>FFA!H100</f>
        <v>0</v>
      </c>
      <c r="F97" s="31">
        <f>FFA!I100</f>
        <v>0</v>
      </c>
      <c r="G97" s="31">
        <f>FFA!M100</f>
        <v>0</v>
      </c>
      <c r="H97" s="31">
        <f>FFA!N100</f>
        <v>0</v>
      </c>
      <c r="I97" s="31">
        <f>FFA!R100</f>
        <v>0</v>
      </c>
      <c r="J97" s="31">
        <f>FFA!S100</f>
        <v>0</v>
      </c>
      <c r="K97" s="31">
        <f>FFA!W100</f>
        <v>0</v>
      </c>
      <c r="L97" s="31">
        <f>FFA!X100</f>
        <v>0</v>
      </c>
      <c r="M97" s="31">
        <f>FFA!AB100</f>
        <v>0</v>
      </c>
      <c r="N97" s="31">
        <f>FFA!AC100</f>
        <v>0</v>
      </c>
      <c r="O97" s="31">
        <f>FFA!AG100</f>
        <v>0</v>
      </c>
      <c r="P97" s="31">
        <f>FFA!AH100</f>
        <v>0</v>
      </c>
      <c r="Q97" s="31">
        <f>FFA!AL100</f>
        <v>0</v>
      </c>
      <c r="R97" s="31">
        <f>FFA!AM100</f>
        <v>0</v>
      </c>
      <c r="S97" s="31">
        <f>FFA!AQ100</f>
        <v>0</v>
      </c>
      <c r="T97" s="31">
        <f>FFA!AR100</f>
        <v>0</v>
      </c>
      <c r="U97" s="31" t="str">
        <f t="shared" si="6"/>
        <v/>
      </c>
      <c r="V97" s="31" t="str">
        <f t="shared" si="7"/>
        <v/>
      </c>
      <c r="W97" s="31" t="str">
        <f t="shared" si="8"/>
        <v/>
      </c>
      <c r="X97" s="83" t="str">
        <f t="shared" si="9"/>
        <v/>
      </c>
    </row>
    <row r="98" spans="1:24" x14ac:dyDescent="0.2">
      <c r="A98" s="83" t="str">
        <f t="shared" si="5"/>
        <v/>
      </c>
      <c r="B98" s="29" t="str">
        <f>IF(FFA!B101="","",FFA!B101)</f>
        <v/>
      </c>
      <c r="C98" s="81" t="str">
        <f>FFA!C101</f>
        <v>23-B</v>
      </c>
      <c r="D98" s="29" t="str">
        <f>IF(FFA!D101="","",FFA!D101)</f>
        <v/>
      </c>
      <c r="E98" s="31">
        <f>FFA!H101</f>
        <v>0</v>
      </c>
      <c r="F98" s="31">
        <f>FFA!I101</f>
        <v>0</v>
      </c>
      <c r="G98" s="31">
        <f>FFA!M101</f>
        <v>0</v>
      </c>
      <c r="H98" s="31">
        <f>FFA!N101</f>
        <v>0</v>
      </c>
      <c r="I98" s="31">
        <f>FFA!R101</f>
        <v>0</v>
      </c>
      <c r="J98" s="31">
        <f>FFA!S101</f>
        <v>0</v>
      </c>
      <c r="K98" s="31">
        <f>FFA!W101</f>
        <v>0</v>
      </c>
      <c r="L98" s="31">
        <f>FFA!X101</f>
        <v>0</v>
      </c>
      <c r="M98" s="31">
        <f>FFA!AB101</f>
        <v>0</v>
      </c>
      <c r="N98" s="31">
        <f>FFA!AC101</f>
        <v>0</v>
      </c>
      <c r="O98" s="31">
        <f>FFA!AG101</f>
        <v>0</v>
      </c>
      <c r="P98" s="31">
        <f>FFA!AH101</f>
        <v>0</v>
      </c>
      <c r="Q98" s="31">
        <f>FFA!AL101</f>
        <v>0</v>
      </c>
      <c r="R98" s="31">
        <f>FFA!AM101</f>
        <v>0</v>
      </c>
      <c r="S98" s="31">
        <f>FFA!AQ101</f>
        <v>0</v>
      </c>
      <c r="T98" s="31">
        <f>FFA!AR101</f>
        <v>0</v>
      </c>
      <c r="U98" s="31" t="str">
        <f t="shared" si="6"/>
        <v/>
      </c>
      <c r="V98" s="31" t="str">
        <f t="shared" si="7"/>
        <v/>
      </c>
      <c r="W98" s="31" t="str">
        <f t="shared" si="8"/>
        <v/>
      </c>
      <c r="X98" s="83" t="str">
        <f t="shared" si="9"/>
        <v/>
      </c>
    </row>
    <row r="99" spans="1:24" x14ac:dyDescent="0.2">
      <c r="A99" s="83" t="str">
        <f t="shared" si="5"/>
        <v/>
      </c>
      <c r="B99" s="29" t="str">
        <f>IF(FFA!B102="","",FFA!B102)</f>
        <v/>
      </c>
      <c r="C99" s="81" t="str">
        <f>FFA!C102</f>
        <v>23-C</v>
      </c>
      <c r="D99" s="29" t="str">
        <f>IF(FFA!D102="","",FFA!D102)</f>
        <v/>
      </c>
      <c r="E99" s="31">
        <f>FFA!H102</f>
        <v>0</v>
      </c>
      <c r="F99" s="31">
        <f>FFA!I102</f>
        <v>0</v>
      </c>
      <c r="G99" s="31">
        <f>FFA!M102</f>
        <v>0</v>
      </c>
      <c r="H99" s="31">
        <f>FFA!N102</f>
        <v>0</v>
      </c>
      <c r="I99" s="31">
        <f>FFA!R102</f>
        <v>0</v>
      </c>
      <c r="J99" s="31">
        <f>FFA!S102</f>
        <v>0</v>
      </c>
      <c r="K99" s="31">
        <f>FFA!W102</f>
        <v>0</v>
      </c>
      <c r="L99" s="31">
        <f>FFA!X102</f>
        <v>0</v>
      </c>
      <c r="M99" s="31">
        <f>FFA!AB102</f>
        <v>0</v>
      </c>
      <c r="N99" s="31">
        <f>FFA!AC102</f>
        <v>0</v>
      </c>
      <c r="O99" s="31">
        <f>FFA!AG102</f>
        <v>0</v>
      </c>
      <c r="P99" s="31">
        <f>FFA!AH102</f>
        <v>0</v>
      </c>
      <c r="Q99" s="31">
        <f>FFA!AL102</f>
        <v>0</v>
      </c>
      <c r="R99" s="31">
        <f>FFA!AM102</f>
        <v>0</v>
      </c>
      <c r="S99" s="31">
        <f>FFA!AQ102</f>
        <v>0</v>
      </c>
      <c r="T99" s="31">
        <f>FFA!AR102</f>
        <v>0</v>
      </c>
      <c r="U99" s="31" t="str">
        <f t="shared" si="6"/>
        <v/>
      </c>
      <c r="V99" s="31" t="str">
        <f t="shared" si="7"/>
        <v/>
      </c>
      <c r="W99" s="31" t="str">
        <f t="shared" si="8"/>
        <v/>
      </c>
      <c r="X99" s="83" t="str">
        <f t="shared" si="9"/>
        <v/>
      </c>
    </row>
    <row r="100" spans="1:24" x14ac:dyDescent="0.2">
      <c r="A100" s="83" t="str">
        <f t="shared" si="5"/>
        <v/>
      </c>
      <c r="B100" s="29" t="str">
        <f>IF(FFA!B103="","",FFA!B103)</f>
        <v/>
      </c>
      <c r="C100" s="81" t="str">
        <f>FFA!C103</f>
        <v>23-D</v>
      </c>
      <c r="D100" s="29" t="str">
        <f>IF(FFA!D103="","",FFA!D103)</f>
        <v/>
      </c>
      <c r="E100" s="31">
        <f>FFA!H103</f>
        <v>0</v>
      </c>
      <c r="F100" s="31">
        <f>FFA!I103</f>
        <v>0</v>
      </c>
      <c r="G100" s="31">
        <f>FFA!M103</f>
        <v>0</v>
      </c>
      <c r="H100" s="31">
        <f>FFA!N103</f>
        <v>0</v>
      </c>
      <c r="I100" s="31">
        <f>FFA!R103</f>
        <v>0</v>
      </c>
      <c r="J100" s="31">
        <f>FFA!S103</f>
        <v>0</v>
      </c>
      <c r="K100" s="31">
        <f>FFA!W103</f>
        <v>0</v>
      </c>
      <c r="L100" s="31">
        <f>FFA!X103</f>
        <v>0</v>
      </c>
      <c r="M100" s="31">
        <f>FFA!AB103</f>
        <v>0</v>
      </c>
      <c r="N100" s="31">
        <f>FFA!AC103</f>
        <v>0</v>
      </c>
      <c r="O100" s="31">
        <f>FFA!AG103</f>
        <v>0</v>
      </c>
      <c r="P100" s="31">
        <f>FFA!AH103</f>
        <v>0</v>
      </c>
      <c r="Q100" s="31">
        <f>FFA!AL103</f>
        <v>0</v>
      </c>
      <c r="R100" s="31">
        <f>FFA!AM103</f>
        <v>0</v>
      </c>
      <c r="S100" s="31">
        <f>FFA!AQ103</f>
        <v>0</v>
      </c>
      <c r="T100" s="31">
        <f>FFA!AR103</f>
        <v>0</v>
      </c>
      <c r="U100" s="31" t="str">
        <f t="shared" si="6"/>
        <v/>
      </c>
      <c r="V100" s="31" t="str">
        <f t="shared" si="7"/>
        <v/>
      </c>
      <c r="W100" s="31" t="str">
        <f t="shared" si="8"/>
        <v/>
      </c>
      <c r="X100" s="83" t="str">
        <f t="shared" si="9"/>
        <v/>
      </c>
    </row>
    <row r="101" spans="1:24" x14ac:dyDescent="0.2">
      <c r="A101" s="83" t="str">
        <f t="shared" si="5"/>
        <v/>
      </c>
      <c r="B101" s="29" t="str">
        <f>IF(FFA!B104="","",FFA!B104)</f>
        <v/>
      </c>
      <c r="C101" s="81" t="str">
        <f>FFA!C104</f>
        <v>24-A</v>
      </c>
      <c r="D101" s="29" t="str">
        <f>IF(FFA!D104="","",FFA!D104)</f>
        <v/>
      </c>
      <c r="E101" s="31">
        <f>FFA!H104</f>
        <v>0</v>
      </c>
      <c r="F101" s="31">
        <f>FFA!I104</f>
        <v>0</v>
      </c>
      <c r="G101" s="31">
        <f>FFA!M104</f>
        <v>0</v>
      </c>
      <c r="H101" s="31">
        <f>FFA!N104</f>
        <v>0</v>
      </c>
      <c r="I101" s="31">
        <f>FFA!R104</f>
        <v>0</v>
      </c>
      <c r="J101" s="31">
        <f>FFA!S104</f>
        <v>0</v>
      </c>
      <c r="K101" s="31">
        <f>FFA!W104</f>
        <v>0</v>
      </c>
      <c r="L101" s="31">
        <f>FFA!X104</f>
        <v>0</v>
      </c>
      <c r="M101" s="31">
        <f>FFA!AB104</f>
        <v>0</v>
      </c>
      <c r="N101" s="31">
        <f>FFA!AC104</f>
        <v>0</v>
      </c>
      <c r="O101" s="31">
        <f>FFA!AG104</f>
        <v>0</v>
      </c>
      <c r="P101" s="31">
        <f>FFA!AH104</f>
        <v>0</v>
      </c>
      <c r="Q101" s="31">
        <f>FFA!AL104</f>
        <v>0</v>
      </c>
      <c r="R101" s="31">
        <f>FFA!AM104</f>
        <v>0</v>
      </c>
      <c r="S101" s="31">
        <f>FFA!AQ104</f>
        <v>0</v>
      </c>
      <c r="T101" s="31">
        <f>FFA!AR104</f>
        <v>0</v>
      </c>
      <c r="U101" s="31" t="str">
        <f t="shared" si="6"/>
        <v/>
      </c>
      <c r="V101" s="31" t="str">
        <f t="shared" si="7"/>
        <v/>
      </c>
      <c r="W101" s="31" t="str">
        <f t="shared" si="8"/>
        <v/>
      </c>
      <c r="X101" s="83" t="str">
        <f t="shared" si="9"/>
        <v/>
      </c>
    </row>
    <row r="102" spans="1:24" x14ac:dyDescent="0.2">
      <c r="A102" s="83" t="str">
        <f t="shared" si="5"/>
        <v/>
      </c>
      <c r="B102" s="29" t="str">
        <f>IF(FFA!B105="","",FFA!B105)</f>
        <v/>
      </c>
      <c r="C102" s="81" t="str">
        <f>FFA!C105</f>
        <v>24-B</v>
      </c>
      <c r="D102" s="29" t="str">
        <f>IF(FFA!D105="","",FFA!D105)</f>
        <v/>
      </c>
      <c r="E102" s="31">
        <f>FFA!H105</f>
        <v>0</v>
      </c>
      <c r="F102" s="31">
        <f>FFA!I105</f>
        <v>0</v>
      </c>
      <c r="G102" s="31">
        <f>FFA!M105</f>
        <v>0</v>
      </c>
      <c r="H102" s="31">
        <f>FFA!N105</f>
        <v>0</v>
      </c>
      <c r="I102" s="31">
        <f>FFA!R105</f>
        <v>0</v>
      </c>
      <c r="J102" s="31">
        <f>FFA!S105</f>
        <v>0</v>
      </c>
      <c r="K102" s="31">
        <f>FFA!W105</f>
        <v>0</v>
      </c>
      <c r="L102" s="31">
        <f>FFA!X105</f>
        <v>0</v>
      </c>
      <c r="M102" s="31">
        <f>FFA!AB105</f>
        <v>0</v>
      </c>
      <c r="N102" s="31">
        <f>FFA!AC105</f>
        <v>0</v>
      </c>
      <c r="O102" s="31">
        <f>FFA!AG105</f>
        <v>0</v>
      </c>
      <c r="P102" s="31">
        <f>FFA!AH105</f>
        <v>0</v>
      </c>
      <c r="Q102" s="31">
        <f>FFA!AL105</f>
        <v>0</v>
      </c>
      <c r="R102" s="31">
        <f>FFA!AM105</f>
        <v>0</v>
      </c>
      <c r="S102" s="31">
        <f>FFA!AQ105</f>
        <v>0</v>
      </c>
      <c r="T102" s="31">
        <f>FFA!AR105</f>
        <v>0</v>
      </c>
      <c r="U102" s="31" t="str">
        <f t="shared" si="6"/>
        <v/>
      </c>
      <c r="V102" s="31" t="str">
        <f t="shared" si="7"/>
        <v/>
      </c>
      <c r="W102" s="31" t="str">
        <f t="shared" si="8"/>
        <v/>
      </c>
      <c r="X102" s="83" t="str">
        <f t="shared" si="9"/>
        <v/>
      </c>
    </row>
    <row r="103" spans="1:24" x14ac:dyDescent="0.2">
      <c r="A103" s="83" t="str">
        <f t="shared" si="5"/>
        <v/>
      </c>
      <c r="B103" s="29" t="str">
        <f>IF(FFA!B106="","",FFA!B106)</f>
        <v/>
      </c>
      <c r="C103" s="81" t="str">
        <f>FFA!C106</f>
        <v>24-C</v>
      </c>
      <c r="D103" s="29" t="str">
        <f>IF(FFA!D106="","",FFA!D106)</f>
        <v/>
      </c>
      <c r="E103" s="31">
        <f>FFA!H106</f>
        <v>0</v>
      </c>
      <c r="F103" s="31">
        <f>FFA!I106</f>
        <v>0</v>
      </c>
      <c r="G103" s="31">
        <f>FFA!M106</f>
        <v>0</v>
      </c>
      <c r="H103" s="31">
        <f>FFA!N106</f>
        <v>0</v>
      </c>
      <c r="I103" s="31">
        <f>FFA!R106</f>
        <v>0</v>
      </c>
      <c r="J103" s="31">
        <f>FFA!S106</f>
        <v>0</v>
      </c>
      <c r="K103" s="31">
        <f>FFA!W106</f>
        <v>0</v>
      </c>
      <c r="L103" s="31">
        <f>FFA!X106</f>
        <v>0</v>
      </c>
      <c r="M103" s="31">
        <f>FFA!AB106</f>
        <v>0</v>
      </c>
      <c r="N103" s="31">
        <f>FFA!AC106</f>
        <v>0</v>
      </c>
      <c r="O103" s="31">
        <f>FFA!AG106</f>
        <v>0</v>
      </c>
      <c r="P103" s="31">
        <f>FFA!AH106</f>
        <v>0</v>
      </c>
      <c r="Q103" s="31">
        <f>FFA!AL106</f>
        <v>0</v>
      </c>
      <c r="R103" s="31">
        <f>FFA!AM106</f>
        <v>0</v>
      </c>
      <c r="S103" s="31">
        <f>FFA!AQ106</f>
        <v>0</v>
      </c>
      <c r="T103" s="31">
        <f>FFA!AR106</f>
        <v>0</v>
      </c>
      <c r="U103" s="31" t="str">
        <f t="shared" si="6"/>
        <v/>
      </c>
      <c r="V103" s="31" t="str">
        <f t="shared" si="7"/>
        <v/>
      </c>
      <c r="W103" s="31" t="str">
        <f t="shared" si="8"/>
        <v/>
      </c>
      <c r="X103" s="83" t="str">
        <f t="shared" si="9"/>
        <v/>
      </c>
    </row>
    <row r="104" spans="1:24" x14ac:dyDescent="0.2">
      <c r="A104" s="83" t="str">
        <f t="shared" si="5"/>
        <v/>
      </c>
      <c r="B104" s="29" t="str">
        <f>IF(FFA!B107="","",FFA!B107)</f>
        <v/>
      </c>
      <c r="C104" s="81" t="str">
        <f>FFA!C107</f>
        <v>24-D</v>
      </c>
      <c r="D104" s="29" t="str">
        <f>IF(FFA!D107="","",FFA!D107)</f>
        <v/>
      </c>
      <c r="E104" s="31">
        <f>FFA!H107</f>
        <v>0</v>
      </c>
      <c r="F104" s="31">
        <f>FFA!I107</f>
        <v>0</v>
      </c>
      <c r="G104" s="31">
        <f>FFA!M107</f>
        <v>0</v>
      </c>
      <c r="H104" s="31">
        <f>FFA!N107</f>
        <v>0</v>
      </c>
      <c r="I104" s="31">
        <f>FFA!R107</f>
        <v>0</v>
      </c>
      <c r="J104" s="31">
        <f>FFA!S107</f>
        <v>0</v>
      </c>
      <c r="K104" s="31">
        <f>FFA!W107</f>
        <v>0</v>
      </c>
      <c r="L104" s="31">
        <f>FFA!X107</f>
        <v>0</v>
      </c>
      <c r="M104" s="31">
        <f>FFA!AB107</f>
        <v>0</v>
      </c>
      <c r="N104" s="31">
        <f>FFA!AC107</f>
        <v>0</v>
      </c>
      <c r="O104" s="31">
        <f>FFA!AG107</f>
        <v>0</v>
      </c>
      <c r="P104" s="31">
        <f>FFA!AH107</f>
        <v>0</v>
      </c>
      <c r="Q104" s="31">
        <f>FFA!AL107</f>
        <v>0</v>
      </c>
      <c r="R104" s="31">
        <f>FFA!AM107</f>
        <v>0</v>
      </c>
      <c r="S104" s="31">
        <f>FFA!AQ107</f>
        <v>0</v>
      </c>
      <c r="T104" s="31">
        <f>FFA!AR107</f>
        <v>0</v>
      </c>
      <c r="U104" s="31" t="str">
        <f t="shared" si="6"/>
        <v/>
      </c>
      <c r="V104" s="31" t="str">
        <f t="shared" si="7"/>
        <v/>
      </c>
      <c r="W104" s="31" t="str">
        <f t="shared" si="8"/>
        <v/>
      </c>
      <c r="X104" s="83" t="str">
        <f t="shared" si="9"/>
        <v/>
      </c>
    </row>
    <row r="105" spans="1:24" x14ac:dyDescent="0.2">
      <c r="A105" s="83" t="str">
        <f t="shared" si="5"/>
        <v/>
      </c>
      <c r="B105" s="29" t="str">
        <f>IF(FFA!B108="","",FFA!B108)</f>
        <v/>
      </c>
      <c r="C105" s="81" t="str">
        <f>FFA!C108</f>
        <v>25-A</v>
      </c>
      <c r="D105" s="29" t="str">
        <f>IF(FFA!D108="","",FFA!D108)</f>
        <v/>
      </c>
      <c r="E105" s="31">
        <f>FFA!H108</f>
        <v>0</v>
      </c>
      <c r="F105" s="31">
        <f>FFA!I108</f>
        <v>0</v>
      </c>
      <c r="G105" s="31">
        <f>FFA!M108</f>
        <v>0</v>
      </c>
      <c r="H105" s="31">
        <f>FFA!N108</f>
        <v>0</v>
      </c>
      <c r="I105" s="31">
        <f>FFA!R108</f>
        <v>0</v>
      </c>
      <c r="J105" s="31">
        <f>FFA!S108</f>
        <v>0</v>
      </c>
      <c r="K105" s="31">
        <f>FFA!W108</f>
        <v>0</v>
      </c>
      <c r="L105" s="31">
        <f>FFA!X108</f>
        <v>0</v>
      </c>
      <c r="M105" s="31">
        <f>FFA!AB108</f>
        <v>0</v>
      </c>
      <c r="N105" s="31">
        <f>FFA!AC108</f>
        <v>0</v>
      </c>
      <c r="O105" s="31">
        <f>FFA!AG108</f>
        <v>0</v>
      </c>
      <c r="P105" s="31">
        <f>FFA!AH108</f>
        <v>0</v>
      </c>
      <c r="Q105" s="31">
        <f>FFA!AL108</f>
        <v>0</v>
      </c>
      <c r="R105" s="31">
        <f>FFA!AM108</f>
        <v>0</v>
      </c>
      <c r="S105" s="31">
        <f>FFA!AQ108</f>
        <v>0</v>
      </c>
      <c r="T105" s="31">
        <f>FFA!AR108</f>
        <v>0</v>
      </c>
      <c r="U105" s="31" t="str">
        <f t="shared" si="6"/>
        <v/>
      </c>
      <c r="V105" s="31" t="str">
        <f t="shared" si="7"/>
        <v/>
      </c>
      <c r="W105" s="31" t="str">
        <f t="shared" si="8"/>
        <v/>
      </c>
      <c r="X105" s="83" t="str">
        <f t="shared" si="9"/>
        <v/>
      </c>
    </row>
    <row r="106" spans="1:24" x14ac:dyDescent="0.2">
      <c r="A106" s="83" t="str">
        <f t="shared" si="5"/>
        <v/>
      </c>
      <c r="B106" s="29" t="str">
        <f>IF(FFA!B109="","",FFA!B109)</f>
        <v/>
      </c>
      <c r="C106" s="81" t="str">
        <f>FFA!C109</f>
        <v>25-B</v>
      </c>
      <c r="D106" s="29" t="str">
        <f>IF(FFA!D109="","",FFA!D109)</f>
        <v/>
      </c>
      <c r="E106" s="31">
        <f>FFA!H109</f>
        <v>0</v>
      </c>
      <c r="F106" s="31">
        <f>FFA!I109</f>
        <v>0</v>
      </c>
      <c r="G106" s="31">
        <f>FFA!M109</f>
        <v>0</v>
      </c>
      <c r="H106" s="31">
        <f>FFA!N109</f>
        <v>0</v>
      </c>
      <c r="I106" s="31">
        <f>FFA!R109</f>
        <v>0</v>
      </c>
      <c r="J106" s="31">
        <f>FFA!S109</f>
        <v>0</v>
      </c>
      <c r="K106" s="31">
        <f>FFA!W109</f>
        <v>0</v>
      </c>
      <c r="L106" s="31">
        <f>FFA!X109</f>
        <v>0</v>
      </c>
      <c r="M106" s="31">
        <f>FFA!AB109</f>
        <v>0</v>
      </c>
      <c r="N106" s="31">
        <f>FFA!AC109</f>
        <v>0</v>
      </c>
      <c r="O106" s="31">
        <f>FFA!AG109</f>
        <v>0</v>
      </c>
      <c r="P106" s="31">
        <f>FFA!AH109</f>
        <v>0</v>
      </c>
      <c r="Q106" s="31">
        <f>FFA!AL109</f>
        <v>0</v>
      </c>
      <c r="R106" s="31">
        <f>FFA!AM109</f>
        <v>0</v>
      </c>
      <c r="S106" s="31">
        <f>FFA!AQ109</f>
        <v>0</v>
      </c>
      <c r="T106" s="31">
        <f>FFA!AR109</f>
        <v>0</v>
      </c>
      <c r="U106" s="31" t="str">
        <f t="shared" si="6"/>
        <v/>
      </c>
      <c r="V106" s="31" t="str">
        <f t="shared" si="7"/>
        <v/>
      </c>
      <c r="W106" s="31" t="str">
        <f t="shared" si="8"/>
        <v/>
      </c>
      <c r="X106" s="83" t="str">
        <f t="shared" si="9"/>
        <v/>
      </c>
    </row>
    <row r="107" spans="1:24" x14ac:dyDescent="0.2">
      <c r="A107" s="83" t="str">
        <f t="shared" si="5"/>
        <v/>
      </c>
      <c r="B107" s="29" t="str">
        <f>IF(FFA!B110="","",FFA!B110)</f>
        <v/>
      </c>
      <c r="C107" s="81" t="str">
        <f>FFA!C110</f>
        <v>25-C</v>
      </c>
      <c r="D107" s="29" t="str">
        <f>IF(FFA!D110="","",FFA!D110)</f>
        <v/>
      </c>
      <c r="E107" s="31">
        <f>FFA!H110</f>
        <v>0</v>
      </c>
      <c r="F107" s="31">
        <f>FFA!I110</f>
        <v>0</v>
      </c>
      <c r="G107" s="31">
        <f>FFA!M110</f>
        <v>0</v>
      </c>
      <c r="H107" s="31">
        <f>FFA!N110</f>
        <v>0</v>
      </c>
      <c r="I107" s="31">
        <f>FFA!R110</f>
        <v>0</v>
      </c>
      <c r="J107" s="31">
        <f>FFA!S110</f>
        <v>0</v>
      </c>
      <c r="K107" s="31">
        <f>FFA!W110</f>
        <v>0</v>
      </c>
      <c r="L107" s="31">
        <f>FFA!X110</f>
        <v>0</v>
      </c>
      <c r="M107" s="31">
        <f>FFA!AB110</f>
        <v>0</v>
      </c>
      <c r="N107" s="31">
        <f>FFA!AC110</f>
        <v>0</v>
      </c>
      <c r="O107" s="31">
        <f>FFA!AG110</f>
        <v>0</v>
      </c>
      <c r="P107" s="31">
        <f>FFA!AH110</f>
        <v>0</v>
      </c>
      <c r="Q107" s="31">
        <f>FFA!AL110</f>
        <v>0</v>
      </c>
      <c r="R107" s="31">
        <f>FFA!AM110</f>
        <v>0</v>
      </c>
      <c r="S107" s="31">
        <f>FFA!AQ110</f>
        <v>0</v>
      </c>
      <c r="T107" s="31">
        <f>FFA!AR110</f>
        <v>0</v>
      </c>
      <c r="U107" s="31" t="str">
        <f t="shared" si="6"/>
        <v/>
      </c>
      <c r="V107" s="31" t="str">
        <f t="shared" si="7"/>
        <v/>
      </c>
      <c r="W107" s="31" t="str">
        <f t="shared" si="8"/>
        <v/>
      </c>
      <c r="X107" s="83" t="str">
        <f t="shared" si="9"/>
        <v/>
      </c>
    </row>
    <row r="108" spans="1:24" x14ac:dyDescent="0.2">
      <c r="A108" s="83" t="str">
        <f t="shared" si="5"/>
        <v/>
      </c>
      <c r="B108" s="29" t="str">
        <f>IF(FFA!B111="","",FFA!B111)</f>
        <v/>
      </c>
      <c r="C108" s="81" t="str">
        <f>FFA!C111</f>
        <v>25-C</v>
      </c>
      <c r="D108" s="29" t="str">
        <f>IF(FFA!D111="","",FFA!D111)</f>
        <v/>
      </c>
      <c r="E108" s="31">
        <f>FFA!H111</f>
        <v>0</v>
      </c>
      <c r="F108" s="31">
        <f>FFA!I111</f>
        <v>0</v>
      </c>
      <c r="G108" s="31">
        <f>FFA!M111</f>
        <v>0</v>
      </c>
      <c r="H108" s="31">
        <f>FFA!N111</f>
        <v>0</v>
      </c>
      <c r="I108" s="31">
        <f>FFA!R111</f>
        <v>0</v>
      </c>
      <c r="J108" s="31">
        <f>FFA!S111</f>
        <v>0</v>
      </c>
      <c r="K108" s="31">
        <f>FFA!W111</f>
        <v>0</v>
      </c>
      <c r="L108" s="31">
        <f>FFA!X111</f>
        <v>0</v>
      </c>
      <c r="M108" s="31">
        <f>FFA!AB111</f>
        <v>0</v>
      </c>
      <c r="N108" s="31">
        <f>FFA!AC111</f>
        <v>0</v>
      </c>
      <c r="O108" s="31">
        <f>FFA!AG111</f>
        <v>0</v>
      </c>
      <c r="P108" s="31">
        <f>FFA!AH111</f>
        <v>0</v>
      </c>
      <c r="Q108" s="31">
        <f>FFA!AL111</f>
        <v>0</v>
      </c>
      <c r="R108" s="31">
        <f>FFA!AM111</f>
        <v>0</v>
      </c>
      <c r="S108" s="31">
        <f>FFA!AQ111</f>
        <v>0</v>
      </c>
      <c r="T108" s="31">
        <f>FFA!AR111</f>
        <v>0</v>
      </c>
      <c r="U108" s="31" t="str">
        <f t="shared" si="6"/>
        <v/>
      </c>
      <c r="V108" s="31" t="str">
        <f t="shared" si="7"/>
        <v/>
      </c>
      <c r="W108" s="31" t="str">
        <f t="shared" si="8"/>
        <v/>
      </c>
      <c r="X108" s="83" t="str">
        <f t="shared" si="9"/>
        <v/>
      </c>
    </row>
    <row r="109" spans="1:24" x14ac:dyDescent="0.2">
      <c r="A109" s="83" t="str">
        <f t="shared" si="5"/>
        <v/>
      </c>
      <c r="B109" s="29" t="str">
        <f>IF(FFA!B112="","",FFA!B112)</f>
        <v/>
      </c>
      <c r="C109" s="81" t="str">
        <f>FFA!C112</f>
        <v>26-A</v>
      </c>
      <c r="D109" s="29" t="str">
        <f>IF(FFA!D112="","",FFA!D112)</f>
        <v/>
      </c>
      <c r="E109" s="31">
        <f>FFA!H112</f>
        <v>0</v>
      </c>
      <c r="F109" s="31">
        <f>FFA!I112</f>
        <v>0</v>
      </c>
      <c r="G109" s="31">
        <f>FFA!M112</f>
        <v>0</v>
      </c>
      <c r="H109" s="31">
        <f>FFA!N112</f>
        <v>0</v>
      </c>
      <c r="I109" s="31">
        <f>FFA!R112</f>
        <v>0</v>
      </c>
      <c r="J109" s="31">
        <f>FFA!S112</f>
        <v>0</v>
      </c>
      <c r="K109" s="31">
        <f>FFA!W112</f>
        <v>0</v>
      </c>
      <c r="L109" s="31">
        <f>FFA!X112</f>
        <v>0</v>
      </c>
      <c r="M109" s="31">
        <f>FFA!AB112</f>
        <v>0</v>
      </c>
      <c r="N109" s="31">
        <f>FFA!AC112</f>
        <v>0</v>
      </c>
      <c r="O109" s="31">
        <f>FFA!AG112</f>
        <v>0</v>
      </c>
      <c r="P109" s="31">
        <f>FFA!AH112</f>
        <v>0</v>
      </c>
      <c r="Q109" s="31">
        <f>FFA!AL112</f>
        <v>0</v>
      </c>
      <c r="R109" s="31">
        <f>FFA!AM112</f>
        <v>0</v>
      </c>
      <c r="S109" s="31">
        <f>FFA!AQ112</f>
        <v>0</v>
      </c>
      <c r="T109" s="31">
        <f>FFA!AR112</f>
        <v>0</v>
      </c>
      <c r="U109" s="31" t="str">
        <f t="shared" si="6"/>
        <v/>
      </c>
      <c r="V109" s="31" t="str">
        <f t="shared" si="7"/>
        <v/>
      </c>
      <c r="W109" s="31" t="str">
        <f t="shared" si="8"/>
        <v/>
      </c>
      <c r="X109" s="83" t="str">
        <f t="shared" si="9"/>
        <v/>
      </c>
    </row>
    <row r="110" spans="1:24" x14ac:dyDescent="0.2">
      <c r="A110" s="83" t="str">
        <f t="shared" si="5"/>
        <v/>
      </c>
      <c r="B110" s="29" t="str">
        <f>IF(FFA!B113="","",FFA!B113)</f>
        <v/>
      </c>
      <c r="C110" s="81" t="str">
        <f>FFA!C113</f>
        <v>26-B</v>
      </c>
      <c r="D110" s="29" t="str">
        <f>IF(FFA!D113="","",FFA!D113)</f>
        <v/>
      </c>
      <c r="E110" s="31">
        <f>FFA!H113</f>
        <v>0</v>
      </c>
      <c r="F110" s="31">
        <f>FFA!I113</f>
        <v>0</v>
      </c>
      <c r="G110" s="31">
        <f>FFA!M113</f>
        <v>0</v>
      </c>
      <c r="H110" s="31">
        <f>FFA!N113</f>
        <v>0</v>
      </c>
      <c r="I110" s="31">
        <f>FFA!R113</f>
        <v>0</v>
      </c>
      <c r="J110" s="31">
        <f>FFA!S113</f>
        <v>0</v>
      </c>
      <c r="K110" s="31">
        <f>FFA!W113</f>
        <v>0</v>
      </c>
      <c r="L110" s="31">
        <f>FFA!X113</f>
        <v>0</v>
      </c>
      <c r="M110" s="31">
        <f>FFA!AB113</f>
        <v>0</v>
      </c>
      <c r="N110" s="31">
        <f>FFA!AC113</f>
        <v>0</v>
      </c>
      <c r="O110" s="31">
        <f>FFA!AG113</f>
        <v>0</v>
      </c>
      <c r="P110" s="31">
        <f>FFA!AH113</f>
        <v>0</v>
      </c>
      <c r="Q110" s="31">
        <f>FFA!AL113</f>
        <v>0</v>
      </c>
      <c r="R110" s="31">
        <f>FFA!AM113</f>
        <v>0</v>
      </c>
      <c r="S110" s="31">
        <f>FFA!AQ113</f>
        <v>0</v>
      </c>
      <c r="T110" s="31">
        <f>FFA!AR113</f>
        <v>0</v>
      </c>
      <c r="U110" s="31" t="str">
        <f t="shared" si="6"/>
        <v/>
      </c>
      <c r="V110" s="31" t="str">
        <f t="shared" si="7"/>
        <v/>
      </c>
      <c r="W110" s="31" t="str">
        <f t="shared" si="8"/>
        <v/>
      </c>
      <c r="X110" s="83" t="str">
        <f t="shared" si="9"/>
        <v/>
      </c>
    </row>
    <row r="111" spans="1:24" x14ac:dyDescent="0.2">
      <c r="A111" s="83" t="str">
        <f t="shared" si="5"/>
        <v/>
      </c>
      <c r="B111" s="29" t="str">
        <f>IF(FFA!B114="","",FFA!B114)</f>
        <v/>
      </c>
      <c r="C111" s="81" t="str">
        <f>FFA!C114</f>
        <v>26-C</v>
      </c>
      <c r="D111" s="29" t="str">
        <f>IF(FFA!D114="","",FFA!D114)</f>
        <v/>
      </c>
      <c r="E111" s="31">
        <f>FFA!H114</f>
        <v>0</v>
      </c>
      <c r="F111" s="31">
        <f>FFA!I114</f>
        <v>0</v>
      </c>
      <c r="G111" s="31">
        <f>FFA!M114</f>
        <v>0</v>
      </c>
      <c r="H111" s="31">
        <f>FFA!N114</f>
        <v>0</v>
      </c>
      <c r="I111" s="31">
        <f>FFA!R114</f>
        <v>0</v>
      </c>
      <c r="J111" s="31">
        <f>FFA!S114</f>
        <v>0</v>
      </c>
      <c r="K111" s="31">
        <f>FFA!W114</f>
        <v>0</v>
      </c>
      <c r="L111" s="31">
        <f>FFA!X114</f>
        <v>0</v>
      </c>
      <c r="M111" s="31">
        <f>FFA!AB114</f>
        <v>0</v>
      </c>
      <c r="N111" s="31">
        <f>FFA!AC114</f>
        <v>0</v>
      </c>
      <c r="O111" s="31">
        <f>FFA!AG114</f>
        <v>0</v>
      </c>
      <c r="P111" s="31">
        <f>FFA!AH114</f>
        <v>0</v>
      </c>
      <c r="Q111" s="31">
        <f>FFA!AL114</f>
        <v>0</v>
      </c>
      <c r="R111" s="31">
        <f>FFA!AM114</f>
        <v>0</v>
      </c>
      <c r="S111" s="31">
        <f>FFA!AQ114</f>
        <v>0</v>
      </c>
      <c r="T111" s="31">
        <f>FFA!AR114</f>
        <v>0</v>
      </c>
      <c r="U111" s="31" t="str">
        <f t="shared" si="6"/>
        <v/>
      </c>
      <c r="V111" s="31" t="str">
        <f t="shared" si="7"/>
        <v/>
      </c>
      <c r="W111" s="31" t="str">
        <f t="shared" si="8"/>
        <v/>
      </c>
      <c r="X111" s="83" t="str">
        <f t="shared" si="9"/>
        <v/>
      </c>
    </row>
    <row r="112" spans="1:24" x14ac:dyDescent="0.2">
      <c r="A112" s="83" t="str">
        <f t="shared" si="5"/>
        <v/>
      </c>
      <c r="B112" s="29" t="str">
        <f>IF(FFA!B115="","",FFA!B115)</f>
        <v/>
      </c>
      <c r="C112" s="81" t="str">
        <f>FFA!C115</f>
        <v>26-D</v>
      </c>
      <c r="D112" s="29" t="str">
        <f>IF(FFA!D115="","",FFA!D115)</f>
        <v/>
      </c>
      <c r="E112" s="31">
        <f>FFA!H115</f>
        <v>0</v>
      </c>
      <c r="F112" s="31">
        <f>FFA!I115</f>
        <v>0</v>
      </c>
      <c r="G112" s="31">
        <f>FFA!M115</f>
        <v>0</v>
      </c>
      <c r="H112" s="31">
        <f>FFA!N115</f>
        <v>0</v>
      </c>
      <c r="I112" s="31">
        <f>FFA!R115</f>
        <v>0</v>
      </c>
      <c r="J112" s="31">
        <f>FFA!S115</f>
        <v>0</v>
      </c>
      <c r="K112" s="31">
        <f>FFA!W115</f>
        <v>0</v>
      </c>
      <c r="L112" s="31">
        <f>FFA!X115</f>
        <v>0</v>
      </c>
      <c r="M112" s="31">
        <f>FFA!AB115</f>
        <v>0</v>
      </c>
      <c r="N112" s="31">
        <f>FFA!AC115</f>
        <v>0</v>
      </c>
      <c r="O112" s="31">
        <f>FFA!AG115</f>
        <v>0</v>
      </c>
      <c r="P112" s="31">
        <f>FFA!AH115</f>
        <v>0</v>
      </c>
      <c r="Q112" s="31">
        <f>FFA!AL115</f>
        <v>0</v>
      </c>
      <c r="R112" s="31">
        <f>FFA!AM115</f>
        <v>0</v>
      </c>
      <c r="S112" s="31">
        <f>FFA!AQ115</f>
        <v>0</v>
      </c>
      <c r="T112" s="31">
        <f>FFA!AR115</f>
        <v>0</v>
      </c>
      <c r="U112" s="31" t="str">
        <f t="shared" si="6"/>
        <v/>
      </c>
      <c r="V112" s="31" t="str">
        <f t="shared" si="7"/>
        <v/>
      </c>
      <c r="W112" s="31" t="str">
        <f t="shared" si="8"/>
        <v/>
      </c>
      <c r="X112" s="83" t="str">
        <f t="shared" si="9"/>
        <v/>
      </c>
    </row>
    <row r="113" spans="1:24" x14ac:dyDescent="0.2">
      <c r="A113" s="83" t="str">
        <f t="shared" si="5"/>
        <v/>
      </c>
      <c r="B113" s="29" t="str">
        <f>IF(FFA!B116="","",FFA!B116)</f>
        <v/>
      </c>
      <c r="C113" s="81" t="str">
        <f>FFA!C116</f>
        <v>27-A</v>
      </c>
      <c r="D113" s="29" t="str">
        <f>IF(FFA!D116="","",FFA!D116)</f>
        <v/>
      </c>
      <c r="E113" s="31">
        <f>FFA!H116</f>
        <v>0</v>
      </c>
      <c r="F113" s="31">
        <f>FFA!I116</f>
        <v>0</v>
      </c>
      <c r="G113" s="31">
        <f>FFA!M116</f>
        <v>0</v>
      </c>
      <c r="H113" s="31">
        <f>FFA!N116</f>
        <v>0</v>
      </c>
      <c r="I113" s="31">
        <f>FFA!R116</f>
        <v>0</v>
      </c>
      <c r="J113" s="31">
        <f>FFA!S116</f>
        <v>0</v>
      </c>
      <c r="K113" s="31">
        <f>FFA!W116</f>
        <v>0</v>
      </c>
      <c r="L113" s="31">
        <f>FFA!X116</f>
        <v>0</v>
      </c>
      <c r="M113" s="31">
        <f>FFA!AB116</f>
        <v>0</v>
      </c>
      <c r="N113" s="31">
        <f>FFA!AC116</f>
        <v>0</v>
      </c>
      <c r="O113" s="31">
        <f>FFA!AG116</f>
        <v>0</v>
      </c>
      <c r="P113" s="31">
        <f>FFA!AH116</f>
        <v>0</v>
      </c>
      <c r="Q113" s="31">
        <f>FFA!AL116</f>
        <v>0</v>
      </c>
      <c r="R113" s="31">
        <f>FFA!AM116</f>
        <v>0</v>
      </c>
      <c r="S113" s="31">
        <f>FFA!AQ116</f>
        <v>0</v>
      </c>
      <c r="T113" s="31">
        <f>FFA!AR116</f>
        <v>0</v>
      </c>
      <c r="U113" s="31" t="str">
        <f t="shared" si="6"/>
        <v/>
      </c>
      <c r="V113" s="31" t="str">
        <f t="shared" si="7"/>
        <v/>
      </c>
      <c r="W113" s="31" t="str">
        <f t="shared" si="8"/>
        <v/>
      </c>
      <c r="X113" s="83" t="str">
        <f t="shared" si="9"/>
        <v/>
      </c>
    </row>
    <row r="114" spans="1:24" x14ac:dyDescent="0.2">
      <c r="A114" s="83" t="str">
        <f t="shared" si="5"/>
        <v/>
      </c>
      <c r="B114" s="29" t="str">
        <f>IF(FFA!B117="","",FFA!B117)</f>
        <v/>
      </c>
      <c r="C114" s="81" t="str">
        <f>FFA!C117</f>
        <v>27-B</v>
      </c>
      <c r="D114" s="29" t="str">
        <f>IF(FFA!D117="","",FFA!D117)</f>
        <v/>
      </c>
      <c r="E114" s="31">
        <f>FFA!H117</f>
        <v>0</v>
      </c>
      <c r="F114" s="31">
        <f>FFA!I117</f>
        <v>0</v>
      </c>
      <c r="G114" s="31">
        <f>FFA!M117</f>
        <v>0</v>
      </c>
      <c r="H114" s="31">
        <f>FFA!N117</f>
        <v>0</v>
      </c>
      <c r="I114" s="31">
        <f>FFA!R117</f>
        <v>0</v>
      </c>
      <c r="J114" s="31">
        <f>FFA!S117</f>
        <v>0</v>
      </c>
      <c r="K114" s="31">
        <f>FFA!W117</f>
        <v>0</v>
      </c>
      <c r="L114" s="31">
        <f>FFA!X117</f>
        <v>0</v>
      </c>
      <c r="M114" s="31">
        <f>FFA!AB117</f>
        <v>0</v>
      </c>
      <c r="N114" s="31">
        <f>FFA!AC117</f>
        <v>0</v>
      </c>
      <c r="O114" s="31">
        <f>FFA!AG117</f>
        <v>0</v>
      </c>
      <c r="P114" s="31">
        <f>FFA!AH117</f>
        <v>0</v>
      </c>
      <c r="Q114" s="31">
        <f>FFA!AL117</f>
        <v>0</v>
      </c>
      <c r="R114" s="31">
        <f>FFA!AM117</f>
        <v>0</v>
      </c>
      <c r="S114" s="31">
        <f>FFA!AQ117</f>
        <v>0</v>
      </c>
      <c r="T114" s="31">
        <f>FFA!AR117</f>
        <v>0</v>
      </c>
      <c r="U114" s="31" t="str">
        <f t="shared" si="6"/>
        <v/>
      </c>
      <c r="V114" s="31" t="str">
        <f t="shared" si="7"/>
        <v/>
      </c>
      <c r="W114" s="31" t="str">
        <f t="shared" si="8"/>
        <v/>
      </c>
      <c r="X114" s="83" t="str">
        <f t="shared" si="9"/>
        <v/>
      </c>
    </row>
    <row r="115" spans="1:24" x14ac:dyDescent="0.2">
      <c r="A115" s="83" t="str">
        <f t="shared" si="5"/>
        <v/>
      </c>
      <c r="B115" s="29" t="str">
        <f>IF(FFA!B118="","",FFA!B118)</f>
        <v/>
      </c>
      <c r="C115" s="81" t="str">
        <f>FFA!C118</f>
        <v>27-C</v>
      </c>
      <c r="D115" s="29" t="str">
        <f>IF(FFA!D118="","",FFA!D118)</f>
        <v/>
      </c>
      <c r="E115" s="31">
        <f>FFA!H118</f>
        <v>0</v>
      </c>
      <c r="F115" s="31">
        <f>FFA!I118</f>
        <v>0</v>
      </c>
      <c r="G115" s="31">
        <f>FFA!M118</f>
        <v>0</v>
      </c>
      <c r="H115" s="31">
        <f>FFA!N118</f>
        <v>0</v>
      </c>
      <c r="I115" s="31">
        <f>FFA!R118</f>
        <v>0</v>
      </c>
      <c r="J115" s="31">
        <f>FFA!S118</f>
        <v>0</v>
      </c>
      <c r="K115" s="31">
        <f>FFA!W118</f>
        <v>0</v>
      </c>
      <c r="L115" s="31">
        <f>FFA!X118</f>
        <v>0</v>
      </c>
      <c r="M115" s="31">
        <f>FFA!AB118</f>
        <v>0</v>
      </c>
      <c r="N115" s="31">
        <f>FFA!AC118</f>
        <v>0</v>
      </c>
      <c r="O115" s="31">
        <f>FFA!AG118</f>
        <v>0</v>
      </c>
      <c r="P115" s="31">
        <f>FFA!AH118</f>
        <v>0</v>
      </c>
      <c r="Q115" s="31">
        <f>FFA!AL118</f>
        <v>0</v>
      </c>
      <c r="R115" s="31">
        <f>FFA!AM118</f>
        <v>0</v>
      </c>
      <c r="S115" s="31">
        <f>FFA!AQ118</f>
        <v>0</v>
      </c>
      <c r="T115" s="31">
        <f>FFA!AR118</f>
        <v>0</v>
      </c>
      <c r="U115" s="31" t="str">
        <f t="shared" si="6"/>
        <v/>
      </c>
      <c r="V115" s="31" t="str">
        <f t="shared" si="7"/>
        <v/>
      </c>
      <c r="W115" s="31" t="str">
        <f t="shared" si="8"/>
        <v/>
      </c>
      <c r="X115" s="83" t="str">
        <f t="shared" si="9"/>
        <v/>
      </c>
    </row>
    <row r="116" spans="1:24" x14ac:dyDescent="0.2">
      <c r="A116" s="83" t="str">
        <f t="shared" si="5"/>
        <v/>
      </c>
      <c r="B116" s="29" t="str">
        <f>IF(FFA!B119="","",FFA!B119)</f>
        <v/>
      </c>
      <c r="C116" s="81" t="str">
        <f>FFA!C119</f>
        <v>27-D</v>
      </c>
      <c r="D116" s="29" t="str">
        <f>IF(FFA!D119="","",FFA!D119)</f>
        <v/>
      </c>
      <c r="E116" s="31">
        <f>FFA!H119</f>
        <v>0</v>
      </c>
      <c r="F116" s="31">
        <f>FFA!I119</f>
        <v>0</v>
      </c>
      <c r="G116" s="31">
        <f>FFA!M119</f>
        <v>0</v>
      </c>
      <c r="H116" s="31">
        <f>FFA!N119</f>
        <v>0</v>
      </c>
      <c r="I116" s="31">
        <f>FFA!R119</f>
        <v>0</v>
      </c>
      <c r="J116" s="31">
        <f>FFA!S119</f>
        <v>0</v>
      </c>
      <c r="K116" s="31">
        <f>FFA!W119</f>
        <v>0</v>
      </c>
      <c r="L116" s="31">
        <f>FFA!X119</f>
        <v>0</v>
      </c>
      <c r="M116" s="31">
        <f>FFA!AB119</f>
        <v>0</v>
      </c>
      <c r="N116" s="31">
        <f>FFA!AC119</f>
        <v>0</v>
      </c>
      <c r="O116" s="31">
        <f>FFA!AG119</f>
        <v>0</v>
      </c>
      <c r="P116" s="31">
        <f>FFA!AH119</f>
        <v>0</v>
      </c>
      <c r="Q116" s="31">
        <f>FFA!AL119</f>
        <v>0</v>
      </c>
      <c r="R116" s="31">
        <f>FFA!AM119</f>
        <v>0</v>
      </c>
      <c r="S116" s="31">
        <f>FFA!AQ119</f>
        <v>0</v>
      </c>
      <c r="T116" s="31">
        <f>FFA!AR119</f>
        <v>0</v>
      </c>
      <c r="U116" s="31" t="str">
        <f t="shared" si="6"/>
        <v/>
      </c>
      <c r="V116" s="31" t="str">
        <f t="shared" si="7"/>
        <v/>
      </c>
      <c r="W116" s="31" t="str">
        <f t="shared" si="8"/>
        <v/>
      </c>
      <c r="X116" s="83" t="str">
        <f t="shared" si="9"/>
        <v/>
      </c>
    </row>
    <row r="117" spans="1:24" x14ac:dyDescent="0.2">
      <c r="A117" s="83" t="str">
        <f t="shared" si="5"/>
        <v/>
      </c>
      <c r="B117" s="29" t="str">
        <f>IF(FFA!B120="","",FFA!B120)</f>
        <v/>
      </c>
      <c r="C117" s="81" t="str">
        <f>FFA!C120</f>
        <v>28-A</v>
      </c>
      <c r="D117" s="29" t="str">
        <f>IF(FFA!D120="","",FFA!D120)</f>
        <v/>
      </c>
      <c r="E117" s="31">
        <f>FFA!H120</f>
        <v>0</v>
      </c>
      <c r="F117" s="31">
        <f>FFA!I120</f>
        <v>0</v>
      </c>
      <c r="G117" s="31">
        <f>FFA!M120</f>
        <v>0</v>
      </c>
      <c r="H117" s="31">
        <f>FFA!N120</f>
        <v>0</v>
      </c>
      <c r="I117" s="31">
        <f>FFA!R120</f>
        <v>0</v>
      </c>
      <c r="J117" s="31">
        <f>FFA!S120</f>
        <v>0</v>
      </c>
      <c r="K117" s="31">
        <f>FFA!W120</f>
        <v>0</v>
      </c>
      <c r="L117" s="31">
        <f>FFA!X120</f>
        <v>0</v>
      </c>
      <c r="M117" s="31">
        <f>FFA!AB120</f>
        <v>0</v>
      </c>
      <c r="N117" s="31">
        <f>FFA!AC120</f>
        <v>0</v>
      </c>
      <c r="O117" s="31">
        <f>FFA!AG120</f>
        <v>0</v>
      </c>
      <c r="P117" s="31">
        <f>FFA!AH120</f>
        <v>0</v>
      </c>
      <c r="Q117" s="31">
        <f>FFA!AL120</f>
        <v>0</v>
      </c>
      <c r="R117" s="31">
        <f>FFA!AM120</f>
        <v>0</v>
      </c>
      <c r="S117" s="31">
        <f>FFA!AQ120</f>
        <v>0</v>
      </c>
      <c r="T117" s="31">
        <f>FFA!AR120</f>
        <v>0</v>
      </c>
      <c r="U117" s="31" t="str">
        <f t="shared" si="6"/>
        <v/>
      </c>
      <c r="V117" s="31" t="str">
        <f t="shared" si="7"/>
        <v/>
      </c>
      <c r="W117" s="31" t="str">
        <f t="shared" si="8"/>
        <v/>
      </c>
      <c r="X117" s="83" t="str">
        <f t="shared" si="9"/>
        <v/>
      </c>
    </row>
    <row r="118" spans="1:24" x14ac:dyDescent="0.2">
      <c r="A118" s="83" t="str">
        <f t="shared" si="5"/>
        <v/>
      </c>
      <c r="B118" s="29" t="str">
        <f>IF(FFA!B121="","",FFA!B121)</f>
        <v/>
      </c>
      <c r="C118" s="81" t="str">
        <f>FFA!C121</f>
        <v>28-B</v>
      </c>
      <c r="D118" s="29" t="str">
        <f>IF(FFA!D121="","",FFA!D121)</f>
        <v/>
      </c>
      <c r="E118" s="31">
        <f>FFA!H121</f>
        <v>0</v>
      </c>
      <c r="F118" s="31">
        <f>FFA!I121</f>
        <v>0</v>
      </c>
      <c r="G118" s="31">
        <f>FFA!M121</f>
        <v>0</v>
      </c>
      <c r="H118" s="31">
        <f>FFA!N121</f>
        <v>0</v>
      </c>
      <c r="I118" s="31">
        <f>FFA!R121</f>
        <v>0</v>
      </c>
      <c r="J118" s="31">
        <f>FFA!S121</f>
        <v>0</v>
      </c>
      <c r="K118" s="31">
        <f>FFA!W121</f>
        <v>0</v>
      </c>
      <c r="L118" s="31">
        <f>FFA!X121</f>
        <v>0</v>
      </c>
      <c r="M118" s="31">
        <f>FFA!AB121</f>
        <v>0</v>
      </c>
      <c r="N118" s="31">
        <f>FFA!AC121</f>
        <v>0</v>
      </c>
      <c r="O118" s="31">
        <f>FFA!AG121</f>
        <v>0</v>
      </c>
      <c r="P118" s="31">
        <f>FFA!AH121</f>
        <v>0</v>
      </c>
      <c r="Q118" s="31">
        <f>FFA!AL121</f>
        <v>0</v>
      </c>
      <c r="R118" s="31">
        <f>FFA!AM121</f>
        <v>0</v>
      </c>
      <c r="S118" s="31">
        <f>FFA!AQ121</f>
        <v>0</v>
      </c>
      <c r="T118" s="31">
        <f>FFA!AR121</f>
        <v>0</v>
      </c>
      <c r="U118" s="31" t="str">
        <f t="shared" si="6"/>
        <v/>
      </c>
      <c r="V118" s="31" t="str">
        <f t="shared" si="7"/>
        <v/>
      </c>
      <c r="W118" s="31" t="str">
        <f t="shared" si="8"/>
        <v/>
      </c>
      <c r="X118" s="83" t="str">
        <f t="shared" si="9"/>
        <v/>
      </c>
    </row>
    <row r="119" spans="1:24" x14ac:dyDescent="0.2">
      <c r="A119" s="83" t="str">
        <f t="shared" si="5"/>
        <v/>
      </c>
      <c r="B119" s="29" t="str">
        <f>IF(FFA!B122="","",FFA!B122)</f>
        <v/>
      </c>
      <c r="C119" s="81" t="str">
        <f>FFA!C122</f>
        <v>28-C</v>
      </c>
      <c r="D119" s="29" t="str">
        <f>IF(FFA!D122="","",FFA!D122)</f>
        <v/>
      </c>
      <c r="E119" s="31">
        <f>FFA!H122</f>
        <v>0</v>
      </c>
      <c r="F119" s="31">
        <f>FFA!I122</f>
        <v>0</v>
      </c>
      <c r="G119" s="31">
        <f>FFA!M122</f>
        <v>0</v>
      </c>
      <c r="H119" s="31">
        <f>FFA!N122</f>
        <v>0</v>
      </c>
      <c r="I119" s="31">
        <f>FFA!R122</f>
        <v>0</v>
      </c>
      <c r="J119" s="31">
        <f>FFA!S122</f>
        <v>0</v>
      </c>
      <c r="K119" s="31">
        <f>FFA!W122</f>
        <v>0</v>
      </c>
      <c r="L119" s="31">
        <f>FFA!X122</f>
        <v>0</v>
      </c>
      <c r="M119" s="31">
        <f>FFA!AB122</f>
        <v>0</v>
      </c>
      <c r="N119" s="31">
        <f>FFA!AC122</f>
        <v>0</v>
      </c>
      <c r="O119" s="31">
        <f>FFA!AG122</f>
        <v>0</v>
      </c>
      <c r="P119" s="31">
        <f>FFA!AH122</f>
        <v>0</v>
      </c>
      <c r="Q119" s="31">
        <f>FFA!AL122</f>
        <v>0</v>
      </c>
      <c r="R119" s="31">
        <f>FFA!AM122</f>
        <v>0</v>
      </c>
      <c r="S119" s="31">
        <f>FFA!AQ122</f>
        <v>0</v>
      </c>
      <c r="T119" s="31">
        <f>FFA!AR122</f>
        <v>0</v>
      </c>
      <c r="U119" s="31" t="str">
        <f t="shared" si="6"/>
        <v/>
      </c>
      <c r="V119" s="31" t="str">
        <f t="shared" si="7"/>
        <v/>
      </c>
      <c r="W119" s="31" t="str">
        <f t="shared" si="8"/>
        <v/>
      </c>
      <c r="X119" s="83" t="str">
        <f t="shared" si="9"/>
        <v/>
      </c>
    </row>
    <row r="120" spans="1:24" x14ac:dyDescent="0.2">
      <c r="A120" s="83" t="str">
        <f t="shared" si="5"/>
        <v/>
      </c>
      <c r="B120" s="29" t="str">
        <f>IF(FFA!B123="","",FFA!B123)</f>
        <v/>
      </c>
      <c r="C120" s="81" t="str">
        <f>FFA!C123</f>
        <v>28-D</v>
      </c>
      <c r="D120" s="29" t="str">
        <f>IF(FFA!D123="","",FFA!D123)</f>
        <v/>
      </c>
      <c r="E120" s="31">
        <f>FFA!H123</f>
        <v>0</v>
      </c>
      <c r="F120" s="31">
        <f>FFA!I123</f>
        <v>0</v>
      </c>
      <c r="G120" s="31">
        <f>FFA!M123</f>
        <v>0</v>
      </c>
      <c r="H120" s="31">
        <f>FFA!N123</f>
        <v>0</v>
      </c>
      <c r="I120" s="31">
        <f>FFA!R123</f>
        <v>0</v>
      </c>
      <c r="J120" s="31">
        <f>FFA!S123</f>
        <v>0</v>
      </c>
      <c r="K120" s="31">
        <f>FFA!W123</f>
        <v>0</v>
      </c>
      <c r="L120" s="31">
        <f>FFA!X123</f>
        <v>0</v>
      </c>
      <c r="M120" s="31">
        <f>FFA!AB123</f>
        <v>0</v>
      </c>
      <c r="N120" s="31">
        <f>FFA!AC123</f>
        <v>0</v>
      </c>
      <c r="O120" s="31">
        <f>FFA!AG123</f>
        <v>0</v>
      </c>
      <c r="P120" s="31">
        <f>FFA!AH123</f>
        <v>0</v>
      </c>
      <c r="Q120" s="31">
        <f>FFA!AL123</f>
        <v>0</v>
      </c>
      <c r="R120" s="31">
        <f>FFA!AM123</f>
        <v>0</v>
      </c>
      <c r="S120" s="31">
        <f>FFA!AQ123</f>
        <v>0</v>
      </c>
      <c r="T120" s="31">
        <f>FFA!AR123</f>
        <v>0</v>
      </c>
      <c r="U120" s="31" t="str">
        <f t="shared" si="6"/>
        <v/>
      </c>
      <c r="V120" s="31" t="str">
        <f t="shared" si="7"/>
        <v/>
      </c>
      <c r="W120" s="31" t="str">
        <f t="shared" si="8"/>
        <v/>
      </c>
      <c r="X120" s="83" t="str">
        <f t="shared" si="9"/>
        <v/>
      </c>
    </row>
    <row r="121" spans="1:24" x14ac:dyDescent="0.2">
      <c r="A121" s="83" t="str">
        <f t="shared" si="5"/>
        <v/>
      </c>
      <c r="B121" s="29" t="str">
        <f>IF(FFA!B124="","",FFA!B124)</f>
        <v/>
      </c>
      <c r="C121" s="81" t="str">
        <f>FFA!C124</f>
        <v>29-A</v>
      </c>
      <c r="D121" s="29" t="str">
        <f>IF(FFA!D124="","",FFA!D124)</f>
        <v/>
      </c>
      <c r="E121" s="31">
        <f>FFA!H124</f>
        <v>0</v>
      </c>
      <c r="F121" s="31">
        <f>FFA!I124</f>
        <v>0</v>
      </c>
      <c r="G121" s="31">
        <f>FFA!M124</f>
        <v>0</v>
      </c>
      <c r="H121" s="31">
        <f>FFA!N124</f>
        <v>0</v>
      </c>
      <c r="I121" s="31">
        <f>FFA!R124</f>
        <v>0</v>
      </c>
      <c r="J121" s="31">
        <f>FFA!S124</f>
        <v>0</v>
      </c>
      <c r="K121" s="31">
        <f>FFA!W124</f>
        <v>0</v>
      </c>
      <c r="L121" s="31">
        <f>FFA!X124</f>
        <v>0</v>
      </c>
      <c r="M121" s="31">
        <f>FFA!AB124</f>
        <v>0</v>
      </c>
      <c r="N121" s="31">
        <f>FFA!AC124</f>
        <v>0</v>
      </c>
      <c r="O121" s="31">
        <f>FFA!AG124</f>
        <v>0</v>
      </c>
      <c r="P121" s="31">
        <f>FFA!AH124</f>
        <v>0</v>
      </c>
      <c r="Q121" s="31">
        <f>FFA!AL124</f>
        <v>0</v>
      </c>
      <c r="R121" s="31">
        <f>FFA!AM124</f>
        <v>0</v>
      </c>
      <c r="S121" s="31">
        <f>FFA!AQ124</f>
        <v>0</v>
      </c>
      <c r="T121" s="31">
        <f>FFA!AR124</f>
        <v>0</v>
      </c>
      <c r="U121" s="31" t="str">
        <f t="shared" si="6"/>
        <v/>
      </c>
      <c r="V121" s="31" t="str">
        <f t="shared" si="7"/>
        <v/>
      </c>
      <c r="W121" s="31" t="str">
        <f t="shared" si="8"/>
        <v/>
      </c>
      <c r="X121" s="83" t="str">
        <f t="shared" si="9"/>
        <v/>
      </c>
    </row>
    <row r="122" spans="1:24" x14ac:dyDescent="0.2">
      <c r="A122" s="83" t="str">
        <f t="shared" si="5"/>
        <v/>
      </c>
      <c r="B122" s="29" t="str">
        <f>IF(FFA!B125="","",FFA!B125)</f>
        <v/>
      </c>
      <c r="C122" s="81" t="str">
        <f>FFA!C125</f>
        <v>29-B</v>
      </c>
      <c r="D122" s="29" t="str">
        <f>IF(FFA!D125="","",FFA!D125)</f>
        <v/>
      </c>
      <c r="E122" s="31">
        <f>FFA!H125</f>
        <v>0</v>
      </c>
      <c r="F122" s="31">
        <f>FFA!I125</f>
        <v>0</v>
      </c>
      <c r="G122" s="31">
        <f>FFA!M125</f>
        <v>0</v>
      </c>
      <c r="H122" s="31">
        <f>FFA!N125</f>
        <v>0</v>
      </c>
      <c r="I122" s="31">
        <f>FFA!R125</f>
        <v>0</v>
      </c>
      <c r="J122" s="31">
        <f>FFA!S125</f>
        <v>0</v>
      </c>
      <c r="K122" s="31">
        <f>FFA!W125</f>
        <v>0</v>
      </c>
      <c r="L122" s="31">
        <f>FFA!X125</f>
        <v>0</v>
      </c>
      <c r="M122" s="31">
        <f>FFA!AB125</f>
        <v>0</v>
      </c>
      <c r="N122" s="31">
        <f>FFA!AC125</f>
        <v>0</v>
      </c>
      <c r="O122" s="31">
        <f>FFA!AG125</f>
        <v>0</v>
      </c>
      <c r="P122" s="31">
        <f>FFA!AH125</f>
        <v>0</v>
      </c>
      <c r="Q122" s="31">
        <f>FFA!AL125</f>
        <v>0</v>
      </c>
      <c r="R122" s="31">
        <f>FFA!AM125</f>
        <v>0</v>
      </c>
      <c r="S122" s="31">
        <f>FFA!AQ125</f>
        <v>0</v>
      </c>
      <c r="T122" s="31">
        <f>FFA!AR125</f>
        <v>0</v>
      </c>
      <c r="U122" s="31" t="str">
        <f t="shared" si="6"/>
        <v/>
      </c>
      <c r="V122" s="31" t="str">
        <f t="shared" si="7"/>
        <v/>
      </c>
      <c r="W122" s="31" t="str">
        <f t="shared" si="8"/>
        <v/>
      </c>
      <c r="X122" s="83" t="str">
        <f t="shared" si="9"/>
        <v/>
      </c>
    </row>
    <row r="123" spans="1:24" x14ac:dyDescent="0.2">
      <c r="A123" s="83" t="str">
        <f t="shared" si="5"/>
        <v/>
      </c>
      <c r="B123" s="29" t="str">
        <f>IF(FFA!B126="","",FFA!B126)</f>
        <v/>
      </c>
      <c r="C123" s="81" t="str">
        <f>FFA!C126</f>
        <v>29-C</v>
      </c>
      <c r="D123" s="29" t="str">
        <f>IF(FFA!D126="","",FFA!D126)</f>
        <v/>
      </c>
      <c r="E123" s="31">
        <f>FFA!H126</f>
        <v>0</v>
      </c>
      <c r="F123" s="31">
        <f>FFA!I126</f>
        <v>0</v>
      </c>
      <c r="G123" s="31">
        <f>FFA!M126</f>
        <v>0</v>
      </c>
      <c r="H123" s="31">
        <f>FFA!N126</f>
        <v>0</v>
      </c>
      <c r="I123" s="31">
        <f>FFA!R126</f>
        <v>0</v>
      </c>
      <c r="J123" s="31">
        <f>FFA!S126</f>
        <v>0</v>
      </c>
      <c r="K123" s="31">
        <f>FFA!W126</f>
        <v>0</v>
      </c>
      <c r="L123" s="31">
        <f>FFA!X126</f>
        <v>0</v>
      </c>
      <c r="M123" s="31">
        <f>FFA!AB126</f>
        <v>0</v>
      </c>
      <c r="N123" s="31">
        <f>FFA!AC126</f>
        <v>0</v>
      </c>
      <c r="O123" s="31">
        <f>FFA!AG126</f>
        <v>0</v>
      </c>
      <c r="P123" s="31">
        <f>FFA!AH126</f>
        <v>0</v>
      </c>
      <c r="Q123" s="31">
        <f>FFA!AL126</f>
        <v>0</v>
      </c>
      <c r="R123" s="31">
        <f>FFA!AM126</f>
        <v>0</v>
      </c>
      <c r="S123" s="31">
        <f>FFA!AQ126</f>
        <v>0</v>
      </c>
      <c r="T123" s="31">
        <f>FFA!AR126</f>
        <v>0</v>
      </c>
      <c r="U123" s="31" t="str">
        <f t="shared" si="6"/>
        <v/>
      </c>
      <c r="V123" s="31" t="str">
        <f t="shared" si="7"/>
        <v/>
      </c>
      <c r="W123" s="31" t="str">
        <f t="shared" si="8"/>
        <v/>
      </c>
      <c r="X123" s="83" t="str">
        <f t="shared" si="9"/>
        <v/>
      </c>
    </row>
    <row r="124" spans="1:24" x14ac:dyDescent="0.2">
      <c r="A124" s="83" t="str">
        <f t="shared" si="5"/>
        <v/>
      </c>
      <c r="B124" s="29" t="str">
        <f>IF(FFA!B127="","",FFA!B127)</f>
        <v/>
      </c>
      <c r="C124" s="81" t="str">
        <f>FFA!C127</f>
        <v>29-D</v>
      </c>
      <c r="D124" s="29" t="str">
        <f>IF(FFA!D127="","",FFA!D127)</f>
        <v/>
      </c>
      <c r="E124" s="31">
        <f>FFA!H127</f>
        <v>0</v>
      </c>
      <c r="F124" s="31">
        <f>FFA!I127</f>
        <v>0</v>
      </c>
      <c r="G124" s="31">
        <f>FFA!M127</f>
        <v>0</v>
      </c>
      <c r="H124" s="31">
        <f>FFA!N127</f>
        <v>0</v>
      </c>
      <c r="I124" s="31">
        <f>FFA!R127</f>
        <v>0</v>
      </c>
      <c r="J124" s="31">
        <f>FFA!S127</f>
        <v>0</v>
      </c>
      <c r="K124" s="31">
        <f>FFA!W127</f>
        <v>0</v>
      </c>
      <c r="L124" s="31">
        <f>FFA!X127</f>
        <v>0</v>
      </c>
      <c r="M124" s="31">
        <f>FFA!AB127</f>
        <v>0</v>
      </c>
      <c r="N124" s="31">
        <f>FFA!AC127</f>
        <v>0</v>
      </c>
      <c r="O124" s="31">
        <f>FFA!AG127</f>
        <v>0</v>
      </c>
      <c r="P124" s="31">
        <f>FFA!AH127</f>
        <v>0</v>
      </c>
      <c r="Q124" s="31">
        <f>FFA!AL127</f>
        <v>0</v>
      </c>
      <c r="R124" s="31">
        <f>FFA!AM127</f>
        <v>0</v>
      </c>
      <c r="S124" s="31">
        <f>FFA!AQ127</f>
        <v>0</v>
      </c>
      <c r="T124" s="31">
        <f>FFA!AR127</f>
        <v>0</v>
      </c>
      <c r="U124" s="31" t="str">
        <f t="shared" si="6"/>
        <v/>
      </c>
      <c r="V124" s="31" t="str">
        <f t="shared" si="7"/>
        <v/>
      </c>
      <c r="W124" s="31" t="str">
        <f t="shared" si="8"/>
        <v/>
      </c>
      <c r="X124" s="83" t="str">
        <f t="shared" si="9"/>
        <v/>
      </c>
    </row>
    <row r="125" spans="1:24" x14ac:dyDescent="0.2">
      <c r="A125" s="83" t="str">
        <f t="shared" si="5"/>
        <v/>
      </c>
      <c r="B125" s="29" t="str">
        <f>IF(FFA!B128="","",FFA!B128)</f>
        <v/>
      </c>
      <c r="C125" s="81" t="str">
        <f>FFA!C128</f>
        <v>30-A</v>
      </c>
      <c r="D125" s="29" t="str">
        <f>IF(FFA!D128="","",FFA!D128)</f>
        <v/>
      </c>
      <c r="E125" s="31">
        <f>FFA!H128</f>
        <v>0</v>
      </c>
      <c r="F125" s="31">
        <f>FFA!I128</f>
        <v>0</v>
      </c>
      <c r="G125" s="31">
        <f>FFA!M128</f>
        <v>0</v>
      </c>
      <c r="H125" s="31">
        <f>FFA!N128</f>
        <v>0</v>
      </c>
      <c r="I125" s="31">
        <f>FFA!R128</f>
        <v>0</v>
      </c>
      <c r="J125" s="31">
        <f>FFA!S128</f>
        <v>0</v>
      </c>
      <c r="K125" s="31">
        <f>FFA!W128</f>
        <v>0</v>
      </c>
      <c r="L125" s="31">
        <f>FFA!X128</f>
        <v>0</v>
      </c>
      <c r="M125" s="31">
        <f>FFA!AB128</f>
        <v>0</v>
      </c>
      <c r="N125" s="31">
        <f>FFA!AC128</f>
        <v>0</v>
      </c>
      <c r="O125" s="31">
        <f>FFA!AG128</f>
        <v>0</v>
      </c>
      <c r="P125" s="31">
        <f>FFA!AH128</f>
        <v>0</v>
      </c>
      <c r="Q125" s="31">
        <f>FFA!AL128</f>
        <v>0</v>
      </c>
      <c r="R125" s="31">
        <f>FFA!AM128</f>
        <v>0</v>
      </c>
      <c r="S125" s="31">
        <f>FFA!AQ128</f>
        <v>0</v>
      </c>
      <c r="T125" s="31">
        <f>FFA!AR128</f>
        <v>0</v>
      </c>
      <c r="U125" s="31" t="str">
        <f t="shared" si="6"/>
        <v/>
      </c>
      <c r="V125" s="31" t="str">
        <f t="shared" si="7"/>
        <v/>
      </c>
      <c r="W125" s="31" t="str">
        <f t="shared" si="8"/>
        <v/>
      </c>
      <c r="X125" s="83" t="str">
        <f t="shared" si="9"/>
        <v/>
      </c>
    </row>
    <row r="126" spans="1:24" x14ac:dyDescent="0.2">
      <c r="A126" s="83" t="str">
        <f t="shared" si="5"/>
        <v/>
      </c>
      <c r="B126" s="29" t="str">
        <f>IF(FFA!B129="","",FFA!B129)</f>
        <v/>
      </c>
      <c r="C126" s="81" t="str">
        <f>FFA!C129</f>
        <v>30-B</v>
      </c>
      <c r="D126" s="29" t="str">
        <f>IF(FFA!D129="","",FFA!D129)</f>
        <v/>
      </c>
      <c r="E126" s="31">
        <f>FFA!H129</f>
        <v>0</v>
      </c>
      <c r="F126" s="31">
        <f>FFA!I129</f>
        <v>0</v>
      </c>
      <c r="G126" s="31">
        <f>FFA!M129</f>
        <v>0</v>
      </c>
      <c r="H126" s="31">
        <f>FFA!N129</f>
        <v>0</v>
      </c>
      <c r="I126" s="31">
        <f>FFA!R129</f>
        <v>0</v>
      </c>
      <c r="J126" s="31">
        <f>FFA!S129</f>
        <v>0</v>
      </c>
      <c r="K126" s="31">
        <f>FFA!W129</f>
        <v>0</v>
      </c>
      <c r="L126" s="31">
        <f>FFA!X129</f>
        <v>0</v>
      </c>
      <c r="M126" s="31">
        <f>FFA!AB129</f>
        <v>0</v>
      </c>
      <c r="N126" s="31">
        <f>FFA!AC129</f>
        <v>0</v>
      </c>
      <c r="O126" s="31">
        <f>FFA!AG129</f>
        <v>0</v>
      </c>
      <c r="P126" s="31">
        <f>FFA!AH129</f>
        <v>0</v>
      </c>
      <c r="Q126" s="31">
        <f>FFA!AL129</f>
        <v>0</v>
      </c>
      <c r="R126" s="31">
        <f>FFA!AM129</f>
        <v>0</v>
      </c>
      <c r="S126" s="31">
        <f>FFA!AQ129</f>
        <v>0</v>
      </c>
      <c r="T126" s="31">
        <f>FFA!AR129</f>
        <v>0</v>
      </c>
      <c r="U126" s="31" t="str">
        <f t="shared" si="6"/>
        <v/>
      </c>
      <c r="V126" s="31" t="str">
        <f t="shared" si="7"/>
        <v/>
      </c>
      <c r="W126" s="31" t="str">
        <f t="shared" si="8"/>
        <v/>
      </c>
      <c r="X126" s="83" t="str">
        <f t="shared" si="9"/>
        <v/>
      </c>
    </row>
    <row r="127" spans="1:24" x14ac:dyDescent="0.2">
      <c r="A127" s="83" t="str">
        <f t="shared" si="5"/>
        <v/>
      </c>
      <c r="B127" s="29">
        <f>IF(FFA!B130="","",FFA!B130)</f>
        <v>0</v>
      </c>
      <c r="C127" s="81" t="str">
        <f>FFA!C130</f>
        <v>30-C</v>
      </c>
      <c r="D127" s="29" t="str">
        <f>IF(FFA!D130="","",FFA!D130)</f>
        <v/>
      </c>
      <c r="E127" s="31">
        <f>FFA!H130</f>
        <v>0</v>
      </c>
      <c r="F127" s="31">
        <f>FFA!I130</f>
        <v>0</v>
      </c>
      <c r="G127" s="31">
        <f>FFA!M130</f>
        <v>0</v>
      </c>
      <c r="H127" s="31">
        <f>FFA!N130</f>
        <v>0</v>
      </c>
      <c r="I127" s="31">
        <f>FFA!R130</f>
        <v>0</v>
      </c>
      <c r="J127" s="31">
        <f>FFA!S130</f>
        <v>0</v>
      </c>
      <c r="K127" s="31">
        <f>FFA!W130</f>
        <v>0</v>
      </c>
      <c r="L127" s="31">
        <f>FFA!X130</f>
        <v>0</v>
      </c>
      <c r="M127" s="31">
        <f>FFA!AB130</f>
        <v>0</v>
      </c>
      <c r="N127" s="31">
        <f>FFA!AC130</f>
        <v>0</v>
      </c>
      <c r="O127" s="31">
        <f>FFA!AG130</f>
        <v>0</v>
      </c>
      <c r="P127" s="31">
        <f>FFA!AH130</f>
        <v>0</v>
      </c>
      <c r="Q127" s="31">
        <f>FFA!AL130</f>
        <v>0</v>
      </c>
      <c r="R127" s="31">
        <f>FFA!AM130</f>
        <v>0</v>
      </c>
      <c r="S127" s="31">
        <f>FFA!AQ130</f>
        <v>0</v>
      </c>
      <c r="T127" s="31">
        <f>FFA!AR130</f>
        <v>0</v>
      </c>
      <c r="U127" s="31" t="str">
        <f t="shared" si="6"/>
        <v/>
      </c>
      <c r="V127" s="31" t="str">
        <f t="shared" si="7"/>
        <v/>
      </c>
      <c r="W127" s="31" t="str">
        <f t="shared" si="8"/>
        <v/>
      </c>
      <c r="X127" s="83" t="str">
        <f t="shared" si="9"/>
        <v/>
      </c>
    </row>
    <row r="128" spans="1:24" x14ac:dyDescent="0.2">
      <c r="A128" s="83" t="str">
        <f t="shared" si="5"/>
        <v/>
      </c>
      <c r="B128" s="29" t="str">
        <f>IF(FFA!B131="","",FFA!B131)</f>
        <v/>
      </c>
      <c r="C128" s="81" t="str">
        <f>FFA!C131</f>
        <v>30-D</v>
      </c>
      <c r="D128" s="29" t="str">
        <f>IF(FFA!D131="","",FFA!D131)</f>
        <v/>
      </c>
      <c r="E128" s="31">
        <f>FFA!H131</f>
        <v>0</v>
      </c>
      <c r="F128" s="31">
        <f>FFA!I131</f>
        <v>0</v>
      </c>
      <c r="G128" s="31">
        <f>FFA!M131</f>
        <v>0</v>
      </c>
      <c r="H128" s="31">
        <f>FFA!N131</f>
        <v>0</v>
      </c>
      <c r="I128" s="31">
        <f>FFA!R131</f>
        <v>0</v>
      </c>
      <c r="J128" s="31">
        <f>FFA!S131</f>
        <v>0</v>
      </c>
      <c r="K128" s="31">
        <f>FFA!W131</f>
        <v>0</v>
      </c>
      <c r="L128" s="31">
        <f>FFA!X131</f>
        <v>0</v>
      </c>
      <c r="M128" s="31">
        <f>FFA!AB131</f>
        <v>0</v>
      </c>
      <c r="N128" s="31">
        <f>FFA!AC131</f>
        <v>0</v>
      </c>
      <c r="O128" s="31">
        <f>FFA!AG131</f>
        <v>0</v>
      </c>
      <c r="P128" s="31">
        <f>FFA!AH131</f>
        <v>0</v>
      </c>
      <c r="Q128" s="31">
        <f>FFA!AL131</f>
        <v>0</v>
      </c>
      <c r="R128" s="31">
        <f>FFA!AM131</f>
        <v>0</v>
      </c>
      <c r="S128" s="31">
        <f>FFA!AQ131</f>
        <v>0</v>
      </c>
      <c r="T128" s="31">
        <f>FFA!AR131</f>
        <v>0</v>
      </c>
      <c r="U128" s="31" t="str">
        <f t="shared" si="6"/>
        <v/>
      </c>
      <c r="V128" s="31" t="str">
        <f t="shared" si="7"/>
        <v/>
      </c>
      <c r="W128" s="31" t="str">
        <f t="shared" si="8"/>
        <v/>
      </c>
      <c r="X128" s="83" t="str">
        <f t="shared" si="9"/>
        <v/>
      </c>
    </row>
    <row r="129" spans="1:24" x14ac:dyDescent="0.2">
      <c r="A129" s="83" t="str">
        <f t="shared" si="5"/>
        <v/>
      </c>
      <c r="B129" s="29" t="str">
        <f>IF(FFA!B132="","",FFA!B132)</f>
        <v/>
      </c>
      <c r="C129" s="81" t="str">
        <f>FFA!C132</f>
        <v>31-A</v>
      </c>
      <c r="D129" s="29" t="str">
        <f>IF(FFA!D132="","",FFA!D132)</f>
        <v/>
      </c>
      <c r="E129" s="31">
        <f>FFA!H132</f>
        <v>0</v>
      </c>
      <c r="F129" s="31">
        <f>FFA!I132</f>
        <v>0</v>
      </c>
      <c r="G129" s="31">
        <f>FFA!M132</f>
        <v>0</v>
      </c>
      <c r="H129" s="31">
        <f>FFA!N132</f>
        <v>0</v>
      </c>
      <c r="I129" s="31">
        <f>FFA!R132</f>
        <v>0</v>
      </c>
      <c r="J129" s="31">
        <f>FFA!S132</f>
        <v>0</v>
      </c>
      <c r="K129" s="31">
        <f>FFA!W132</f>
        <v>0</v>
      </c>
      <c r="L129" s="31">
        <f>FFA!X132</f>
        <v>0</v>
      </c>
      <c r="M129" s="31">
        <f>FFA!AB132</f>
        <v>0</v>
      </c>
      <c r="N129" s="31">
        <f>FFA!AC132</f>
        <v>0</v>
      </c>
      <c r="O129" s="31">
        <f>FFA!AG132</f>
        <v>0</v>
      </c>
      <c r="P129" s="31">
        <f>FFA!AH132</f>
        <v>0</v>
      </c>
      <c r="Q129" s="31">
        <f>FFA!AL132</f>
        <v>0</v>
      </c>
      <c r="R129" s="31">
        <f>FFA!AM132</f>
        <v>0</v>
      </c>
      <c r="S129" s="31">
        <f>FFA!AQ132</f>
        <v>0</v>
      </c>
      <c r="T129" s="31">
        <f>FFA!AR132</f>
        <v>0</v>
      </c>
      <c r="U129" s="31" t="str">
        <f t="shared" si="6"/>
        <v/>
      </c>
      <c r="V129" s="31" t="str">
        <f t="shared" si="7"/>
        <v/>
      </c>
      <c r="W129" s="31" t="str">
        <f t="shared" si="8"/>
        <v/>
      </c>
      <c r="X129" s="83" t="str">
        <f t="shared" si="9"/>
        <v/>
      </c>
    </row>
    <row r="130" spans="1:24" x14ac:dyDescent="0.2">
      <c r="A130" s="83" t="str">
        <f t="shared" si="5"/>
        <v/>
      </c>
      <c r="B130" s="29" t="str">
        <f>IF(FFA!B133="","",FFA!B133)</f>
        <v/>
      </c>
      <c r="C130" s="81" t="str">
        <f>FFA!C133</f>
        <v>32-B</v>
      </c>
      <c r="D130" s="29" t="str">
        <f>IF(FFA!D133="","",FFA!D133)</f>
        <v/>
      </c>
      <c r="E130" s="31">
        <f>FFA!H133</f>
        <v>0</v>
      </c>
      <c r="F130" s="31">
        <f>FFA!I133</f>
        <v>0</v>
      </c>
      <c r="G130" s="31">
        <f>FFA!M133</f>
        <v>0</v>
      </c>
      <c r="H130" s="31">
        <f>FFA!N133</f>
        <v>0</v>
      </c>
      <c r="I130" s="31">
        <f>FFA!R133</f>
        <v>0</v>
      </c>
      <c r="J130" s="31">
        <f>FFA!S133</f>
        <v>0</v>
      </c>
      <c r="K130" s="31">
        <f>FFA!W133</f>
        <v>0</v>
      </c>
      <c r="L130" s="31">
        <f>FFA!X133</f>
        <v>0</v>
      </c>
      <c r="M130" s="31">
        <f>FFA!AB133</f>
        <v>0</v>
      </c>
      <c r="N130" s="31">
        <f>FFA!AC133</f>
        <v>0</v>
      </c>
      <c r="O130" s="31">
        <f>FFA!AG133</f>
        <v>0</v>
      </c>
      <c r="P130" s="31">
        <f>FFA!AH133</f>
        <v>0</v>
      </c>
      <c r="Q130" s="31">
        <f>FFA!AL133</f>
        <v>0</v>
      </c>
      <c r="R130" s="31">
        <f>FFA!AM133</f>
        <v>0</v>
      </c>
      <c r="S130" s="31">
        <f>FFA!AQ133</f>
        <v>0</v>
      </c>
      <c r="T130" s="31">
        <f>FFA!AR133</f>
        <v>0</v>
      </c>
      <c r="U130" s="31" t="str">
        <f t="shared" si="6"/>
        <v/>
      </c>
      <c r="V130" s="31" t="str">
        <f t="shared" si="7"/>
        <v/>
      </c>
      <c r="W130" s="31" t="str">
        <f t="shared" si="8"/>
        <v/>
      </c>
      <c r="X130" s="83" t="str">
        <f t="shared" si="9"/>
        <v/>
      </c>
    </row>
    <row r="131" spans="1:24" x14ac:dyDescent="0.2">
      <c r="A131" s="83" t="str">
        <f t="shared" si="5"/>
        <v/>
      </c>
      <c r="B131" s="29">
        <f>IF(FFA!B134="","",FFA!B134)</f>
        <v>0</v>
      </c>
      <c r="C131" s="81" t="str">
        <f>FFA!C134</f>
        <v>32-C</v>
      </c>
      <c r="D131" s="29" t="str">
        <f>IF(FFA!D134="","",FFA!D134)</f>
        <v/>
      </c>
      <c r="E131" s="31">
        <f>FFA!H134</f>
        <v>0</v>
      </c>
      <c r="F131" s="31">
        <f>FFA!I134</f>
        <v>0</v>
      </c>
      <c r="G131" s="31">
        <f>FFA!M134</f>
        <v>0</v>
      </c>
      <c r="H131" s="31">
        <f>FFA!N134</f>
        <v>0</v>
      </c>
      <c r="I131" s="31">
        <f>FFA!R134</f>
        <v>0</v>
      </c>
      <c r="J131" s="31">
        <f>FFA!S134</f>
        <v>0</v>
      </c>
      <c r="K131" s="31">
        <f>FFA!W134</f>
        <v>0</v>
      </c>
      <c r="L131" s="31">
        <f>FFA!X134</f>
        <v>0</v>
      </c>
      <c r="M131" s="31">
        <f>FFA!AB134</f>
        <v>0</v>
      </c>
      <c r="N131" s="31">
        <f>FFA!AC134</f>
        <v>0</v>
      </c>
      <c r="O131" s="31">
        <f>FFA!AG134</f>
        <v>0</v>
      </c>
      <c r="P131" s="31">
        <f>FFA!AH134</f>
        <v>0</v>
      </c>
      <c r="Q131" s="31">
        <f>FFA!AL134</f>
        <v>0</v>
      </c>
      <c r="R131" s="31">
        <f>FFA!AM134</f>
        <v>0</v>
      </c>
      <c r="S131" s="31">
        <f>FFA!AQ134</f>
        <v>0</v>
      </c>
      <c r="T131" s="31">
        <f>FFA!AR134</f>
        <v>0</v>
      </c>
      <c r="U131" s="31" t="str">
        <f t="shared" si="6"/>
        <v/>
      </c>
      <c r="V131" s="31" t="str">
        <f t="shared" si="7"/>
        <v/>
      </c>
      <c r="W131" s="31" t="str">
        <f t="shared" si="8"/>
        <v/>
      </c>
      <c r="X131" s="83" t="str">
        <f t="shared" si="9"/>
        <v/>
      </c>
    </row>
    <row r="132" spans="1:24" x14ac:dyDescent="0.2">
      <c r="A132" s="83" t="str">
        <f t="shared" si="5"/>
        <v/>
      </c>
      <c r="B132" s="29" t="str">
        <f>IF(FFA!B135="","",FFA!B135)</f>
        <v/>
      </c>
      <c r="C132" s="81" t="str">
        <f>FFA!C135</f>
        <v>32-D</v>
      </c>
      <c r="D132" s="29" t="str">
        <f>IF(FFA!D135="","",FFA!D135)</f>
        <v/>
      </c>
      <c r="E132" s="31">
        <f>FFA!H135</f>
        <v>0</v>
      </c>
      <c r="F132" s="31">
        <f>FFA!I135</f>
        <v>0</v>
      </c>
      <c r="G132" s="31">
        <f>FFA!M135</f>
        <v>0</v>
      </c>
      <c r="H132" s="31">
        <f>FFA!N135</f>
        <v>0</v>
      </c>
      <c r="I132" s="31">
        <f>FFA!R135</f>
        <v>0</v>
      </c>
      <c r="J132" s="31">
        <f>FFA!S135</f>
        <v>0</v>
      </c>
      <c r="K132" s="31">
        <f>FFA!W135</f>
        <v>0</v>
      </c>
      <c r="L132" s="31">
        <f>FFA!X135</f>
        <v>0</v>
      </c>
      <c r="M132" s="31">
        <f>FFA!AB135</f>
        <v>0</v>
      </c>
      <c r="N132" s="31">
        <f>FFA!AC135</f>
        <v>0</v>
      </c>
      <c r="O132" s="31">
        <f>FFA!AG135</f>
        <v>0</v>
      </c>
      <c r="P132" s="31">
        <f>FFA!AH135</f>
        <v>0</v>
      </c>
      <c r="Q132" s="31">
        <f>FFA!AL135</f>
        <v>0</v>
      </c>
      <c r="R132" s="31">
        <f>FFA!AM135</f>
        <v>0</v>
      </c>
      <c r="S132" s="31">
        <f>FFA!AQ135</f>
        <v>0</v>
      </c>
      <c r="T132" s="31">
        <f>FFA!AR135</f>
        <v>0</v>
      </c>
      <c r="U132" s="31" t="str">
        <f t="shared" si="6"/>
        <v/>
      </c>
      <c r="V132" s="31" t="str">
        <f t="shared" si="7"/>
        <v/>
      </c>
      <c r="W132" s="31" t="str">
        <f t="shared" si="8"/>
        <v/>
      </c>
      <c r="X132" s="83" t="str">
        <f t="shared" si="9"/>
        <v/>
      </c>
    </row>
    <row r="133" spans="1:24" x14ac:dyDescent="0.2">
      <c r="A133" s="83" t="str">
        <f t="shared" si="5"/>
        <v/>
      </c>
      <c r="B133" s="29" t="str">
        <f>IF(FFA!B136="","",FFA!B136)</f>
        <v/>
      </c>
      <c r="C133" s="81" t="str">
        <f>FFA!C136</f>
        <v>33-A</v>
      </c>
      <c r="D133" s="29" t="str">
        <f>IF(FFA!D136="","",FFA!D136)</f>
        <v/>
      </c>
      <c r="E133" s="31">
        <f>FFA!H136</f>
        <v>0</v>
      </c>
      <c r="F133" s="31">
        <f>FFA!I136</f>
        <v>0</v>
      </c>
      <c r="G133" s="31">
        <f>FFA!M136</f>
        <v>0</v>
      </c>
      <c r="H133" s="31">
        <f>FFA!N136</f>
        <v>0</v>
      </c>
      <c r="I133" s="31">
        <f>FFA!R136</f>
        <v>0</v>
      </c>
      <c r="J133" s="31">
        <f>FFA!S136</f>
        <v>0</v>
      </c>
      <c r="K133" s="31">
        <f>FFA!W136</f>
        <v>0</v>
      </c>
      <c r="L133" s="31">
        <f>FFA!X136</f>
        <v>0</v>
      </c>
      <c r="M133" s="31">
        <f>FFA!AB136</f>
        <v>0</v>
      </c>
      <c r="N133" s="31">
        <f>FFA!AC136</f>
        <v>0</v>
      </c>
      <c r="O133" s="31">
        <f>FFA!AG136</f>
        <v>0</v>
      </c>
      <c r="P133" s="31">
        <f>FFA!AH136</f>
        <v>0</v>
      </c>
      <c r="Q133" s="31">
        <f>FFA!AL136</f>
        <v>0</v>
      </c>
      <c r="R133" s="31">
        <f>FFA!AM136</f>
        <v>0</v>
      </c>
      <c r="S133" s="31">
        <f>FFA!AQ136</f>
        <v>0</v>
      </c>
      <c r="T133" s="31">
        <f>FFA!AR136</f>
        <v>0</v>
      </c>
      <c r="U133" s="31" t="str">
        <f t="shared" si="6"/>
        <v/>
      </c>
      <c r="V133" s="31" t="str">
        <f t="shared" si="7"/>
        <v/>
      </c>
      <c r="W133" s="31" t="str">
        <f t="shared" si="8"/>
        <v/>
      </c>
      <c r="X133" s="83" t="str">
        <f t="shared" si="9"/>
        <v/>
      </c>
    </row>
    <row r="134" spans="1:24" x14ac:dyDescent="0.2">
      <c r="A134" s="83" t="str">
        <f t="shared" ref="A134:A197" si="10">IF(D134="","",RANK(W134,W$5:W$404))</f>
        <v/>
      </c>
      <c r="B134" s="29" t="str">
        <f>IF(FFA!B137="","",FFA!B137)</f>
        <v/>
      </c>
      <c r="C134" s="81" t="str">
        <f>FFA!C137</f>
        <v>33-B</v>
      </c>
      <c r="D134" s="29" t="str">
        <f>IF(FFA!D137="","",FFA!D137)</f>
        <v/>
      </c>
      <c r="E134" s="31">
        <f>FFA!H137</f>
        <v>0</v>
      </c>
      <c r="F134" s="31">
        <f>FFA!I137</f>
        <v>0</v>
      </c>
      <c r="G134" s="31">
        <f>FFA!M137</f>
        <v>0</v>
      </c>
      <c r="H134" s="31">
        <f>FFA!N137</f>
        <v>0</v>
      </c>
      <c r="I134" s="31">
        <f>FFA!R137</f>
        <v>0</v>
      </c>
      <c r="J134" s="31">
        <f>FFA!S137</f>
        <v>0</v>
      </c>
      <c r="K134" s="31">
        <f>FFA!W137</f>
        <v>0</v>
      </c>
      <c r="L134" s="31">
        <f>FFA!X137</f>
        <v>0</v>
      </c>
      <c r="M134" s="31">
        <f>FFA!AB137</f>
        <v>0</v>
      </c>
      <c r="N134" s="31">
        <f>FFA!AC137</f>
        <v>0</v>
      </c>
      <c r="O134" s="31">
        <f>FFA!AG137</f>
        <v>0</v>
      </c>
      <c r="P134" s="31">
        <f>FFA!AH137</f>
        <v>0</v>
      </c>
      <c r="Q134" s="31">
        <f>FFA!AL137</f>
        <v>0</v>
      </c>
      <c r="R134" s="31">
        <f>FFA!AM137</f>
        <v>0</v>
      </c>
      <c r="S134" s="31">
        <f>FFA!AQ137</f>
        <v>0</v>
      </c>
      <c r="T134" s="31">
        <f>FFA!AR137</f>
        <v>0</v>
      </c>
      <c r="U134" s="31" t="str">
        <f t="shared" ref="U134:U197" si="11">IF(D134="","",E134+G134+I134+K134+M134+O134+Q134+S134)</f>
        <v/>
      </c>
      <c r="V134" s="31" t="str">
        <f t="shared" ref="V134:V197" si="12">IF(D134="","",F134+H134+J134+L134+N134+P134+R134+T134)</f>
        <v/>
      </c>
      <c r="W134" s="31" t="str">
        <f t="shared" ref="W134:W197" si="13">IF(D134="","",U134+V134)</f>
        <v/>
      </c>
      <c r="X134" s="83" t="str">
        <f t="shared" ref="X134:X197" si="14">IF(D134="","",RANK(W134,W$5:W$404))</f>
        <v/>
      </c>
    </row>
    <row r="135" spans="1:24" x14ac:dyDescent="0.2">
      <c r="A135" s="83" t="str">
        <f t="shared" si="10"/>
        <v/>
      </c>
      <c r="B135" s="29" t="str">
        <f>IF(FFA!B138="","",FFA!B138)</f>
        <v/>
      </c>
      <c r="C135" s="81" t="str">
        <f>FFA!C138</f>
        <v>33-C</v>
      </c>
      <c r="D135" s="29" t="str">
        <f>IF(FFA!D138="","",FFA!D138)</f>
        <v/>
      </c>
      <c r="E135" s="31">
        <f>FFA!H138</f>
        <v>0</v>
      </c>
      <c r="F135" s="31">
        <f>FFA!I138</f>
        <v>0</v>
      </c>
      <c r="G135" s="31">
        <f>FFA!M138</f>
        <v>0</v>
      </c>
      <c r="H135" s="31">
        <f>FFA!N138</f>
        <v>0</v>
      </c>
      <c r="I135" s="31">
        <f>FFA!R138</f>
        <v>0</v>
      </c>
      <c r="J135" s="31">
        <f>FFA!S138</f>
        <v>0</v>
      </c>
      <c r="K135" s="31">
        <f>FFA!W138</f>
        <v>0</v>
      </c>
      <c r="L135" s="31">
        <f>FFA!X138</f>
        <v>0</v>
      </c>
      <c r="M135" s="31">
        <f>FFA!AB138</f>
        <v>0</v>
      </c>
      <c r="N135" s="31">
        <f>FFA!AC138</f>
        <v>0</v>
      </c>
      <c r="O135" s="31">
        <f>FFA!AG138</f>
        <v>0</v>
      </c>
      <c r="P135" s="31">
        <f>FFA!AH138</f>
        <v>0</v>
      </c>
      <c r="Q135" s="31">
        <f>FFA!AL138</f>
        <v>0</v>
      </c>
      <c r="R135" s="31">
        <f>FFA!AM138</f>
        <v>0</v>
      </c>
      <c r="S135" s="31">
        <f>FFA!AQ138</f>
        <v>0</v>
      </c>
      <c r="T135" s="31">
        <f>FFA!AR138</f>
        <v>0</v>
      </c>
      <c r="U135" s="31" t="str">
        <f t="shared" si="11"/>
        <v/>
      </c>
      <c r="V135" s="31" t="str">
        <f t="shared" si="12"/>
        <v/>
      </c>
      <c r="W135" s="31" t="str">
        <f t="shared" si="13"/>
        <v/>
      </c>
      <c r="X135" s="83" t="str">
        <f t="shared" si="14"/>
        <v/>
      </c>
    </row>
    <row r="136" spans="1:24" x14ac:dyDescent="0.2">
      <c r="A136" s="83" t="str">
        <f t="shared" si="10"/>
        <v/>
      </c>
      <c r="B136" s="29" t="str">
        <f>IF(FFA!B139="","",FFA!B139)</f>
        <v/>
      </c>
      <c r="C136" s="81" t="str">
        <f>FFA!C139</f>
        <v>33-D</v>
      </c>
      <c r="D136" s="29" t="str">
        <f>IF(FFA!D139="","",FFA!D139)</f>
        <v/>
      </c>
      <c r="E136" s="31">
        <f>FFA!H139</f>
        <v>0</v>
      </c>
      <c r="F136" s="31">
        <f>FFA!I139</f>
        <v>0</v>
      </c>
      <c r="G136" s="31">
        <f>FFA!M139</f>
        <v>0</v>
      </c>
      <c r="H136" s="31">
        <f>FFA!N139</f>
        <v>0</v>
      </c>
      <c r="I136" s="31">
        <f>FFA!R139</f>
        <v>0</v>
      </c>
      <c r="J136" s="31">
        <f>FFA!S139</f>
        <v>0</v>
      </c>
      <c r="K136" s="31">
        <f>FFA!W139</f>
        <v>0</v>
      </c>
      <c r="L136" s="31">
        <f>FFA!X139</f>
        <v>0</v>
      </c>
      <c r="M136" s="31">
        <f>FFA!AB139</f>
        <v>0</v>
      </c>
      <c r="N136" s="31">
        <f>FFA!AC139</f>
        <v>0</v>
      </c>
      <c r="O136" s="31">
        <f>FFA!AG139</f>
        <v>0</v>
      </c>
      <c r="P136" s="31">
        <f>FFA!AH139</f>
        <v>0</v>
      </c>
      <c r="Q136" s="31">
        <f>FFA!AL139</f>
        <v>0</v>
      </c>
      <c r="R136" s="31">
        <f>FFA!AM139</f>
        <v>0</v>
      </c>
      <c r="S136" s="31">
        <f>FFA!AQ139</f>
        <v>0</v>
      </c>
      <c r="T136" s="31">
        <f>FFA!AR139</f>
        <v>0</v>
      </c>
      <c r="U136" s="31" t="str">
        <f t="shared" si="11"/>
        <v/>
      </c>
      <c r="V136" s="31" t="str">
        <f t="shared" si="12"/>
        <v/>
      </c>
      <c r="W136" s="31" t="str">
        <f t="shared" si="13"/>
        <v/>
      </c>
      <c r="X136" s="83" t="str">
        <f t="shared" si="14"/>
        <v/>
      </c>
    </row>
    <row r="137" spans="1:24" x14ac:dyDescent="0.2">
      <c r="A137" s="83" t="str">
        <f t="shared" si="10"/>
        <v/>
      </c>
      <c r="B137" s="29" t="str">
        <f>IF(FFA!B140="","",FFA!B140)</f>
        <v/>
      </c>
      <c r="C137" s="81" t="str">
        <f>FFA!C140</f>
        <v>34-A</v>
      </c>
      <c r="D137" s="29" t="str">
        <f>IF(FFA!D140="","",FFA!D140)</f>
        <v/>
      </c>
      <c r="E137" s="31">
        <f>FFA!H140</f>
        <v>0</v>
      </c>
      <c r="F137" s="31">
        <f>FFA!I140</f>
        <v>0</v>
      </c>
      <c r="G137" s="31">
        <f>FFA!M140</f>
        <v>0</v>
      </c>
      <c r="H137" s="31">
        <f>FFA!N140</f>
        <v>0</v>
      </c>
      <c r="I137" s="31">
        <f>FFA!R140</f>
        <v>0</v>
      </c>
      <c r="J137" s="31">
        <f>FFA!S140</f>
        <v>0</v>
      </c>
      <c r="K137" s="31">
        <f>FFA!W140</f>
        <v>0</v>
      </c>
      <c r="L137" s="31">
        <f>FFA!X140</f>
        <v>0</v>
      </c>
      <c r="M137" s="31">
        <f>FFA!AB140</f>
        <v>0</v>
      </c>
      <c r="N137" s="31">
        <f>FFA!AC140</f>
        <v>0</v>
      </c>
      <c r="O137" s="31">
        <f>FFA!AG140</f>
        <v>0</v>
      </c>
      <c r="P137" s="31">
        <f>FFA!AH140</f>
        <v>0</v>
      </c>
      <c r="Q137" s="31">
        <f>FFA!AL140</f>
        <v>0</v>
      </c>
      <c r="R137" s="31">
        <f>FFA!AM140</f>
        <v>0</v>
      </c>
      <c r="S137" s="31">
        <f>FFA!AQ140</f>
        <v>0</v>
      </c>
      <c r="T137" s="31">
        <f>FFA!AR140</f>
        <v>0</v>
      </c>
      <c r="U137" s="31" t="str">
        <f t="shared" si="11"/>
        <v/>
      </c>
      <c r="V137" s="31" t="str">
        <f t="shared" si="12"/>
        <v/>
      </c>
      <c r="W137" s="31" t="str">
        <f t="shared" si="13"/>
        <v/>
      </c>
      <c r="X137" s="83" t="str">
        <f t="shared" si="14"/>
        <v/>
      </c>
    </row>
    <row r="138" spans="1:24" x14ac:dyDescent="0.2">
      <c r="A138" s="83" t="str">
        <f t="shared" si="10"/>
        <v/>
      </c>
      <c r="B138" s="29">
        <f>IF(FFA!B141="","",FFA!B141)</f>
        <v>0</v>
      </c>
      <c r="C138" s="81" t="str">
        <f>FFA!C141</f>
        <v>34-B</v>
      </c>
      <c r="D138" s="29" t="str">
        <f>IF(FFA!D141="","",FFA!D141)</f>
        <v/>
      </c>
      <c r="E138" s="31">
        <f>FFA!H141</f>
        <v>0</v>
      </c>
      <c r="F138" s="31">
        <f>FFA!I141</f>
        <v>0</v>
      </c>
      <c r="G138" s="31">
        <f>FFA!M141</f>
        <v>0</v>
      </c>
      <c r="H138" s="31">
        <f>FFA!N141</f>
        <v>0</v>
      </c>
      <c r="I138" s="31">
        <f>FFA!R141</f>
        <v>0</v>
      </c>
      <c r="J138" s="31">
        <f>FFA!S141</f>
        <v>0</v>
      </c>
      <c r="K138" s="31">
        <f>FFA!W141</f>
        <v>0</v>
      </c>
      <c r="L138" s="31">
        <f>FFA!X141</f>
        <v>0</v>
      </c>
      <c r="M138" s="31">
        <f>FFA!AB141</f>
        <v>0</v>
      </c>
      <c r="N138" s="31">
        <f>FFA!AC141</f>
        <v>0</v>
      </c>
      <c r="O138" s="31">
        <f>FFA!AG141</f>
        <v>0</v>
      </c>
      <c r="P138" s="31">
        <f>FFA!AH141</f>
        <v>0</v>
      </c>
      <c r="Q138" s="31">
        <f>FFA!AL141</f>
        <v>0</v>
      </c>
      <c r="R138" s="31">
        <f>FFA!AM141</f>
        <v>0</v>
      </c>
      <c r="S138" s="31">
        <f>FFA!AQ141</f>
        <v>0</v>
      </c>
      <c r="T138" s="31">
        <f>FFA!AR141</f>
        <v>0</v>
      </c>
      <c r="U138" s="31" t="str">
        <f t="shared" si="11"/>
        <v/>
      </c>
      <c r="V138" s="31" t="str">
        <f t="shared" si="12"/>
        <v/>
      </c>
      <c r="W138" s="31" t="str">
        <f t="shared" si="13"/>
        <v/>
      </c>
      <c r="X138" s="83" t="str">
        <f t="shared" si="14"/>
        <v/>
      </c>
    </row>
    <row r="139" spans="1:24" x14ac:dyDescent="0.2">
      <c r="A139" s="83" t="str">
        <f t="shared" si="10"/>
        <v/>
      </c>
      <c r="B139" s="29" t="str">
        <f>IF(FFA!B142="","",FFA!B142)</f>
        <v/>
      </c>
      <c r="C139" s="81" t="str">
        <f>FFA!C142</f>
        <v>34-C</v>
      </c>
      <c r="D139" s="29" t="str">
        <f>IF(FFA!D142="","",FFA!D142)</f>
        <v/>
      </c>
      <c r="E139" s="31">
        <f>FFA!H142</f>
        <v>0</v>
      </c>
      <c r="F139" s="31">
        <f>FFA!I142</f>
        <v>0</v>
      </c>
      <c r="G139" s="31">
        <f>FFA!M142</f>
        <v>0</v>
      </c>
      <c r="H139" s="31">
        <f>FFA!N142</f>
        <v>0</v>
      </c>
      <c r="I139" s="31">
        <f>FFA!R142</f>
        <v>0</v>
      </c>
      <c r="J139" s="31">
        <f>FFA!S142</f>
        <v>0</v>
      </c>
      <c r="K139" s="31">
        <f>FFA!W142</f>
        <v>0</v>
      </c>
      <c r="L139" s="31">
        <f>FFA!X142</f>
        <v>0</v>
      </c>
      <c r="M139" s="31">
        <f>FFA!AB142</f>
        <v>0</v>
      </c>
      <c r="N139" s="31">
        <f>FFA!AC142</f>
        <v>0</v>
      </c>
      <c r="O139" s="31">
        <f>FFA!AG142</f>
        <v>0</v>
      </c>
      <c r="P139" s="31">
        <f>FFA!AH142</f>
        <v>0</v>
      </c>
      <c r="Q139" s="31">
        <f>FFA!AL142</f>
        <v>0</v>
      </c>
      <c r="R139" s="31">
        <f>FFA!AM142</f>
        <v>0</v>
      </c>
      <c r="S139" s="31">
        <f>FFA!AQ142</f>
        <v>0</v>
      </c>
      <c r="T139" s="31">
        <f>FFA!AR142</f>
        <v>0</v>
      </c>
      <c r="U139" s="31" t="str">
        <f t="shared" si="11"/>
        <v/>
      </c>
      <c r="V139" s="31" t="str">
        <f t="shared" si="12"/>
        <v/>
      </c>
      <c r="W139" s="31" t="str">
        <f t="shared" si="13"/>
        <v/>
      </c>
      <c r="X139" s="83" t="str">
        <f t="shared" si="14"/>
        <v/>
      </c>
    </row>
    <row r="140" spans="1:24" x14ac:dyDescent="0.2">
      <c r="A140" s="83" t="str">
        <f t="shared" si="10"/>
        <v/>
      </c>
      <c r="B140" s="29" t="str">
        <f>IF(FFA!B143="","",FFA!B143)</f>
        <v/>
      </c>
      <c r="C140" s="81" t="str">
        <f>FFA!C143</f>
        <v>34-D</v>
      </c>
      <c r="D140" s="29" t="str">
        <f>IF(FFA!D143="","",FFA!D143)</f>
        <v/>
      </c>
      <c r="E140" s="31">
        <f>FFA!H143</f>
        <v>0</v>
      </c>
      <c r="F140" s="31">
        <f>FFA!I143</f>
        <v>0</v>
      </c>
      <c r="G140" s="31">
        <f>FFA!M143</f>
        <v>0</v>
      </c>
      <c r="H140" s="31">
        <f>FFA!N143</f>
        <v>0</v>
      </c>
      <c r="I140" s="31">
        <f>FFA!R143</f>
        <v>0</v>
      </c>
      <c r="J140" s="31">
        <f>FFA!S143</f>
        <v>0</v>
      </c>
      <c r="K140" s="31">
        <f>FFA!W143</f>
        <v>0</v>
      </c>
      <c r="L140" s="31">
        <f>FFA!X143</f>
        <v>0</v>
      </c>
      <c r="M140" s="31">
        <f>FFA!AB143</f>
        <v>0</v>
      </c>
      <c r="N140" s="31">
        <f>FFA!AC143</f>
        <v>0</v>
      </c>
      <c r="O140" s="31">
        <f>FFA!AG143</f>
        <v>0</v>
      </c>
      <c r="P140" s="31">
        <f>FFA!AH143</f>
        <v>0</v>
      </c>
      <c r="Q140" s="31">
        <f>FFA!AL143</f>
        <v>0</v>
      </c>
      <c r="R140" s="31">
        <f>FFA!AM143</f>
        <v>0</v>
      </c>
      <c r="S140" s="31">
        <f>FFA!AQ143</f>
        <v>0</v>
      </c>
      <c r="T140" s="31">
        <f>FFA!AR143</f>
        <v>0</v>
      </c>
      <c r="U140" s="31" t="str">
        <f t="shared" si="11"/>
        <v/>
      </c>
      <c r="V140" s="31" t="str">
        <f t="shared" si="12"/>
        <v/>
      </c>
      <c r="W140" s="31" t="str">
        <f t="shared" si="13"/>
        <v/>
      </c>
      <c r="X140" s="83" t="str">
        <f t="shared" si="14"/>
        <v/>
      </c>
    </row>
    <row r="141" spans="1:24" x14ac:dyDescent="0.2">
      <c r="A141" s="83" t="str">
        <f t="shared" si="10"/>
        <v/>
      </c>
      <c r="B141" s="29" t="str">
        <f>IF(FFA!B144="","",FFA!B144)</f>
        <v/>
      </c>
      <c r="C141" s="81" t="str">
        <f>FFA!C144</f>
        <v>35-A</v>
      </c>
      <c r="D141" s="29" t="str">
        <f>IF(FFA!D144="","",FFA!D144)</f>
        <v/>
      </c>
      <c r="E141" s="31">
        <f>FFA!H144</f>
        <v>0</v>
      </c>
      <c r="F141" s="31">
        <f>FFA!I144</f>
        <v>0</v>
      </c>
      <c r="G141" s="31">
        <f>FFA!M144</f>
        <v>0</v>
      </c>
      <c r="H141" s="31">
        <f>FFA!N144</f>
        <v>0</v>
      </c>
      <c r="I141" s="31">
        <f>FFA!R144</f>
        <v>0</v>
      </c>
      <c r="J141" s="31">
        <f>FFA!S144</f>
        <v>0</v>
      </c>
      <c r="K141" s="31">
        <f>FFA!W144</f>
        <v>0</v>
      </c>
      <c r="L141" s="31">
        <f>FFA!X144</f>
        <v>0</v>
      </c>
      <c r="M141" s="31">
        <f>FFA!AB144</f>
        <v>0</v>
      </c>
      <c r="N141" s="31">
        <f>FFA!AC144</f>
        <v>0</v>
      </c>
      <c r="O141" s="31">
        <f>FFA!AG144</f>
        <v>0</v>
      </c>
      <c r="P141" s="31">
        <f>FFA!AH144</f>
        <v>0</v>
      </c>
      <c r="Q141" s="31">
        <f>FFA!AL144</f>
        <v>0</v>
      </c>
      <c r="R141" s="31">
        <f>FFA!AM144</f>
        <v>0</v>
      </c>
      <c r="S141" s="31">
        <f>FFA!AQ144</f>
        <v>0</v>
      </c>
      <c r="T141" s="31">
        <f>FFA!AR144</f>
        <v>0</v>
      </c>
      <c r="U141" s="31" t="str">
        <f t="shared" si="11"/>
        <v/>
      </c>
      <c r="V141" s="31" t="str">
        <f t="shared" si="12"/>
        <v/>
      </c>
      <c r="W141" s="31" t="str">
        <f t="shared" si="13"/>
        <v/>
      </c>
      <c r="X141" s="83" t="str">
        <f t="shared" si="14"/>
        <v/>
      </c>
    </row>
    <row r="142" spans="1:24" x14ac:dyDescent="0.2">
      <c r="A142" s="83" t="str">
        <f t="shared" si="10"/>
        <v/>
      </c>
      <c r="B142" s="29" t="str">
        <f>IF(FFA!B145="","",FFA!B145)</f>
        <v/>
      </c>
      <c r="C142" s="81" t="str">
        <f>FFA!C145</f>
        <v>35-B</v>
      </c>
      <c r="D142" s="29" t="str">
        <f>IF(FFA!D145="","",FFA!D145)</f>
        <v/>
      </c>
      <c r="E142" s="31">
        <f>FFA!H145</f>
        <v>0</v>
      </c>
      <c r="F142" s="31">
        <f>FFA!I145</f>
        <v>0</v>
      </c>
      <c r="G142" s="31">
        <f>FFA!M145</f>
        <v>0</v>
      </c>
      <c r="H142" s="31">
        <f>FFA!N145</f>
        <v>0</v>
      </c>
      <c r="I142" s="31">
        <f>FFA!R145</f>
        <v>0</v>
      </c>
      <c r="J142" s="31">
        <f>FFA!S145</f>
        <v>0</v>
      </c>
      <c r="K142" s="31">
        <f>FFA!W145</f>
        <v>0</v>
      </c>
      <c r="L142" s="31">
        <f>FFA!X145</f>
        <v>0</v>
      </c>
      <c r="M142" s="31">
        <f>FFA!AB145</f>
        <v>0</v>
      </c>
      <c r="N142" s="31">
        <f>FFA!AC145</f>
        <v>0</v>
      </c>
      <c r="O142" s="31">
        <f>FFA!AG145</f>
        <v>0</v>
      </c>
      <c r="P142" s="31">
        <f>FFA!AH145</f>
        <v>0</v>
      </c>
      <c r="Q142" s="31">
        <f>FFA!AL145</f>
        <v>0</v>
      </c>
      <c r="R142" s="31">
        <f>FFA!AM145</f>
        <v>0</v>
      </c>
      <c r="S142" s="31">
        <f>FFA!AQ145</f>
        <v>0</v>
      </c>
      <c r="T142" s="31">
        <f>FFA!AR145</f>
        <v>0</v>
      </c>
      <c r="U142" s="31" t="str">
        <f t="shared" si="11"/>
        <v/>
      </c>
      <c r="V142" s="31" t="str">
        <f t="shared" si="12"/>
        <v/>
      </c>
      <c r="W142" s="31" t="str">
        <f t="shared" si="13"/>
        <v/>
      </c>
      <c r="X142" s="83" t="str">
        <f t="shared" si="14"/>
        <v/>
      </c>
    </row>
    <row r="143" spans="1:24" x14ac:dyDescent="0.2">
      <c r="A143" s="83" t="str">
        <f t="shared" si="10"/>
        <v/>
      </c>
      <c r="B143" s="29" t="str">
        <f>IF(FFA!B146="","",FFA!B146)</f>
        <v/>
      </c>
      <c r="C143" s="81" t="str">
        <f>FFA!C146</f>
        <v>36-C</v>
      </c>
      <c r="D143" s="29" t="str">
        <f>IF(FFA!D146="","",FFA!D146)</f>
        <v/>
      </c>
      <c r="E143" s="31">
        <f>FFA!H146</f>
        <v>0</v>
      </c>
      <c r="F143" s="31">
        <f>FFA!I146</f>
        <v>0</v>
      </c>
      <c r="G143" s="31">
        <f>FFA!M146</f>
        <v>0</v>
      </c>
      <c r="H143" s="31">
        <f>FFA!N146</f>
        <v>0</v>
      </c>
      <c r="I143" s="31">
        <f>FFA!R146</f>
        <v>0</v>
      </c>
      <c r="J143" s="31">
        <f>FFA!S146</f>
        <v>0</v>
      </c>
      <c r="K143" s="31">
        <f>FFA!W146</f>
        <v>0</v>
      </c>
      <c r="L143" s="31">
        <f>FFA!X146</f>
        <v>0</v>
      </c>
      <c r="M143" s="31">
        <f>FFA!AB146</f>
        <v>0</v>
      </c>
      <c r="N143" s="31">
        <f>FFA!AC146</f>
        <v>0</v>
      </c>
      <c r="O143" s="31">
        <f>FFA!AG146</f>
        <v>0</v>
      </c>
      <c r="P143" s="31">
        <f>FFA!AH146</f>
        <v>0</v>
      </c>
      <c r="Q143" s="31">
        <f>FFA!AL146</f>
        <v>0</v>
      </c>
      <c r="R143" s="31">
        <f>FFA!AM146</f>
        <v>0</v>
      </c>
      <c r="S143" s="31">
        <f>FFA!AQ146</f>
        <v>0</v>
      </c>
      <c r="T143" s="31">
        <f>FFA!AR146</f>
        <v>0</v>
      </c>
      <c r="U143" s="31" t="str">
        <f t="shared" si="11"/>
        <v/>
      </c>
      <c r="V143" s="31" t="str">
        <f t="shared" si="12"/>
        <v/>
      </c>
      <c r="W143" s="31" t="str">
        <f t="shared" si="13"/>
        <v/>
      </c>
      <c r="X143" s="83" t="str">
        <f t="shared" si="14"/>
        <v/>
      </c>
    </row>
    <row r="144" spans="1:24" x14ac:dyDescent="0.2">
      <c r="A144" s="83" t="str">
        <f t="shared" si="10"/>
        <v/>
      </c>
      <c r="B144" s="29" t="str">
        <f>IF(FFA!B147="","",FFA!B147)</f>
        <v/>
      </c>
      <c r="C144" s="81" t="str">
        <f>FFA!C147</f>
        <v>36-D</v>
      </c>
      <c r="D144" s="29" t="str">
        <f>IF(FFA!D147="","",FFA!D147)</f>
        <v/>
      </c>
      <c r="E144" s="31">
        <f>FFA!H147</f>
        <v>0</v>
      </c>
      <c r="F144" s="31">
        <f>FFA!I147</f>
        <v>0</v>
      </c>
      <c r="G144" s="31">
        <f>FFA!M147</f>
        <v>0</v>
      </c>
      <c r="H144" s="31">
        <f>FFA!N147</f>
        <v>0</v>
      </c>
      <c r="I144" s="31">
        <f>FFA!R147</f>
        <v>0</v>
      </c>
      <c r="J144" s="31">
        <f>FFA!S147</f>
        <v>0</v>
      </c>
      <c r="K144" s="31">
        <f>FFA!W147</f>
        <v>0</v>
      </c>
      <c r="L144" s="31">
        <f>FFA!X147</f>
        <v>0</v>
      </c>
      <c r="M144" s="31">
        <f>FFA!AB147</f>
        <v>0</v>
      </c>
      <c r="N144" s="31">
        <f>FFA!AC147</f>
        <v>0</v>
      </c>
      <c r="O144" s="31">
        <f>FFA!AG147</f>
        <v>0</v>
      </c>
      <c r="P144" s="31">
        <f>FFA!AH147</f>
        <v>0</v>
      </c>
      <c r="Q144" s="31">
        <f>FFA!AL147</f>
        <v>0</v>
      </c>
      <c r="R144" s="31">
        <f>FFA!AM147</f>
        <v>0</v>
      </c>
      <c r="S144" s="31">
        <f>FFA!AQ147</f>
        <v>0</v>
      </c>
      <c r="T144" s="31">
        <f>FFA!AR147</f>
        <v>0</v>
      </c>
      <c r="U144" s="31" t="str">
        <f t="shared" si="11"/>
        <v/>
      </c>
      <c r="V144" s="31" t="str">
        <f t="shared" si="12"/>
        <v/>
      </c>
      <c r="W144" s="31" t="str">
        <f t="shared" si="13"/>
        <v/>
      </c>
      <c r="X144" s="83" t="str">
        <f t="shared" si="14"/>
        <v/>
      </c>
    </row>
    <row r="145" spans="1:24" x14ac:dyDescent="0.2">
      <c r="A145" s="83" t="str">
        <f t="shared" si="10"/>
        <v/>
      </c>
      <c r="B145" s="29" t="str">
        <f>IF(FFA!B148="","",FFA!B148)</f>
        <v/>
      </c>
      <c r="C145" s="81" t="str">
        <f>FFA!C148</f>
        <v>37-A</v>
      </c>
      <c r="D145" s="29" t="str">
        <f>IF(FFA!D148="","",FFA!D148)</f>
        <v/>
      </c>
      <c r="E145" s="31">
        <f>FFA!H148</f>
        <v>0</v>
      </c>
      <c r="F145" s="31">
        <f>FFA!I148</f>
        <v>0</v>
      </c>
      <c r="G145" s="31">
        <f>FFA!M148</f>
        <v>0</v>
      </c>
      <c r="H145" s="31">
        <f>FFA!N148</f>
        <v>0</v>
      </c>
      <c r="I145" s="31">
        <f>FFA!R148</f>
        <v>0</v>
      </c>
      <c r="J145" s="31">
        <f>FFA!S148</f>
        <v>0</v>
      </c>
      <c r="K145" s="31">
        <f>FFA!W148</f>
        <v>0</v>
      </c>
      <c r="L145" s="31">
        <f>FFA!X148</f>
        <v>0</v>
      </c>
      <c r="M145" s="31">
        <f>FFA!AB148</f>
        <v>0</v>
      </c>
      <c r="N145" s="31">
        <f>FFA!AC148</f>
        <v>0</v>
      </c>
      <c r="O145" s="31">
        <f>FFA!AG148</f>
        <v>0</v>
      </c>
      <c r="P145" s="31">
        <f>FFA!AH148</f>
        <v>0</v>
      </c>
      <c r="Q145" s="31">
        <f>FFA!AL148</f>
        <v>0</v>
      </c>
      <c r="R145" s="31">
        <f>FFA!AM148</f>
        <v>0</v>
      </c>
      <c r="S145" s="31">
        <f>FFA!AQ148</f>
        <v>0</v>
      </c>
      <c r="T145" s="31">
        <f>FFA!AR148</f>
        <v>0</v>
      </c>
      <c r="U145" s="31" t="str">
        <f t="shared" si="11"/>
        <v/>
      </c>
      <c r="V145" s="31" t="str">
        <f t="shared" si="12"/>
        <v/>
      </c>
      <c r="W145" s="31" t="str">
        <f t="shared" si="13"/>
        <v/>
      </c>
      <c r="X145" s="83" t="str">
        <f t="shared" si="14"/>
        <v/>
      </c>
    </row>
    <row r="146" spans="1:24" x14ac:dyDescent="0.2">
      <c r="A146" s="83" t="str">
        <f t="shared" si="10"/>
        <v/>
      </c>
      <c r="B146" s="29" t="str">
        <f>IF(FFA!B149="","",FFA!B149)</f>
        <v/>
      </c>
      <c r="C146" s="81" t="str">
        <f>FFA!C149</f>
        <v>37-B</v>
      </c>
      <c r="D146" s="29" t="str">
        <f>IF(FFA!D149="","",FFA!D149)</f>
        <v/>
      </c>
      <c r="E146" s="31">
        <f>FFA!H149</f>
        <v>0</v>
      </c>
      <c r="F146" s="31">
        <f>FFA!I149</f>
        <v>0</v>
      </c>
      <c r="G146" s="31">
        <f>FFA!M149</f>
        <v>0</v>
      </c>
      <c r="H146" s="31">
        <f>FFA!N149</f>
        <v>0</v>
      </c>
      <c r="I146" s="31">
        <f>FFA!R149</f>
        <v>0</v>
      </c>
      <c r="J146" s="31">
        <f>FFA!S149</f>
        <v>0</v>
      </c>
      <c r="K146" s="31">
        <f>FFA!W149</f>
        <v>0</v>
      </c>
      <c r="L146" s="31">
        <f>FFA!X149</f>
        <v>0</v>
      </c>
      <c r="M146" s="31">
        <f>FFA!AB149</f>
        <v>0</v>
      </c>
      <c r="N146" s="31">
        <f>FFA!AC149</f>
        <v>0</v>
      </c>
      <c r="O146" s="31">
        <f>FFA!AG149</f>
        <v>0</v>
      </c>
      <c r="P146" s="31">
        <f>FFA!AH149</f>
        <v>0</v>
      </c>
      <c r="Q146" s="31">
        <f>FFA!AL149</f>
        <v>0</v>
      </c>
      <c r="R146" s="31">
        <f>FFA!AM149</f>
        <v>0</v>
      </c>
      <c r="S146" s="31">
        <f>FFA!AQ149</f>
        <v>0</v>
      </c>
      <c r="T146" s="31">
        <f>FFA!AR149</f>
        <v>0</v>
      </c>
      <c r="U146" s="31" t="str">
        <f t="shared" si="11"/>
        <v/>
      </c>
      <c r="V146" s="31" t="str">
        <f t="shared" si="12"/>
        <v/>
      </c>
      <c r="W146" s="31" t="str">
        <f t="shared" si="13"/>
        <v/>
      </c>
      <c r="X146" s="83" t="str">
        <f t="shared" si="14"/>
        <v/>
      </c>
    </row>
    <row r="147" spans="1:24" x14ac:dyDescent="0.2">
      <c r="A147" s="83" t="str">
        <f t="shared" si="10"/>
        <v/>
      </c>
      <c r="B147" s="29" t="str">
        <f>IF(FFA!B150="","",FFA!B150)</f>
        <v/>
      </c>
      <c r="C147" s="81" t="str">
        <f>FFA!C150</f>
        <v>37-C</v>
      </c>
      <c r="D147" s="29" t="str">
        <f>IF(FFA!D150="","",FFA!D150)</f>
        <v/>
      </c>
      <c r="E147" s="31">
        <f>FFA!H150</f>
        <v>0</v>
      </c>
      <c r="F147" s="31">
        <f>FFA!I150</f>
        <v>0</v>
      </c>
      <c r="G147" s="31">
        <f>FFA!M150</f>
        <v>0</v>
      </c>
      <c r="H147" s="31">
        <f>FFA!N150</f>
        <v>0</v>
      </c>
      <c r="I147" s="31">
        <f>FFA!R150</f>
        <v>0</v>
      </c>
      <c r="J147" s="31">
        <f>FFA!S150</f>
        <v>0</v>
      </c>
      <c r="K147" s="31">
        <f>FFA!W150</f>
        <v>0</v>
      </c>
      <c r="L147" s="31">
        <f>FFA!X150</f>
        <v>0</v>
      </c>
      <c r="M147" s="31">
        <f>FFA!AB150</f>
        <v>0</v>
      </c>
      <c r="N147" s="31">
        <f>FFA!AC150</f>
        <v>0</v>
      </c>
      <c r="O147" s="31">
        <f>FFA!AG150</f>
        <v>0</v>
      </c>
      <c r="P147" s="31">
        <f>FFA!AH150</f>
        <v>0</v>
      </c>
      <c r="Q147" s="31">
        <f>FFA!AL150</f>
        <v>0</v>
      </c>
      <c r="R147" s="31">
        <f>FFA!AM150</f>
        <v>0</v>
      </c>
      <c r="S147" s="31">
        <f>FFA!AQ150</f>
        <v>0</v>
      </c>
      <c r="T147" s="31">
        <f>FFA!AR150</f>
        <v>0</v>
      </c>
      <c r="U147" s="31" t="str">
        <f t="shared" si="11"/>
        <v/>
      </c>
      <c r="V147" s="31" t="str">
        <f t="shared" si="12"/>
        <v/>
      </c>
      <c r="W147" s="31" t="str">
        <f t="shared" si="13"/>
        <v/>
      </c>
      <c r="X147" s="83" t="str">
        <f t="shared" si="14"/>
        <v/>
      </c>
    </row>
    <row r="148" spans="1:24" x14ac:dyDescent="0.2">
      <c r="A148" s="83" t="str">
        <f t="shared" si="10"/>
        <v/>
      </c>
      <c r="B148" s="29" t="str">
        <f>IF(FFA!B151="","",FFA!B151)</f>
        <v/>
      </c>
      <c r="C148" s="81" t="str">
        <f>FFA!C151</f>
        <v>37-D</v>
      </c>
      <c r="D148" s="29" t="str">
        <f>IF(FFA!D151="","",FFA!D151)</f>
        <v/>
      </c>
      <c r="E148" s="31">
        <f>FFA!H151</f>
        <v>0</v>
      </c>
      <c r="F148" s="31">
        <f>FFA!I151</f>
        <v>0</v>
      </c>
      <c r="G148" s="31">
        <f>FFA!M151</f>
        <v>0</v>
      </c>
      <c r="H148" s="31">
        <f>FFA!N151</f>
        <v>0</v>
      </c>
      <c r="I148" s="31">
        <f>FFA!R151</f>
        <v>0</v>
      </c>
      <c r="J148" s="31">
        <f>FFA!S151</f>
        <v>0</v>
      </c>
      <c r="K148" s="31">
        <f>FFA!W151</f>
        <v>0</v>
      </c>
      <c r="L148" s="31">
        <f>FFA!X151</f>
        <v>0</v>
      </c>
      <c r="M148" s="31">
        <f>FFA!AB151</f>
        <v>0</v>
      </c>
      <c r="N148" s="31">
        <f>FFA!AC151</f>
        <v>0</v>
      </c>
      <c r="O148" s="31">
        <f>FFA!AG151</f>
        <v>0</v>
      </c>
      <c r="P148" s="31">
        <f>FFA!AH151</f>
        <v>0</v>
      </c>
      <c r="Q148" s="31">
        <f>FFA!AL151</f>
        <v>0</v>
      </c>
      <c r="R148" s="31">
        <f>FFA!AM151</f>
        <v>0</v>
      </c>
      <c r="S148" s="31">
        <f>FFA!AQ151</f>
        <v>0</v>
      </c>
      <c r="T148" s="31">
        <f>FFA!AR151</f>
        <v>0</v>
      </c>
      <c r="U148" s="31" t="str">
        <f t="shared" si="11"/>
        <v/>
      </c>
      <c r="V148" s="31" t="str">
        <f t="shared" si="12"/>
        <v/>
      </c>
      <c r="W148" s="31" t="str">
        <f t="shared" si="13"/>
        <v/>
      </c>
      <c r="X148" s="83" t="str">
        <f t="shared" si="14"/>
        <v/>
      </c>
    </row>
    <row r="149" spans="1:24" x14ac:dyDescent="0.2">
      <c r="A149" s="83" t="str">
        <f t="shared" si="10"/>
        <v/>
      </c>
      <c r="B149" s="29" t="str">
        <f>IF(FFA!B152="","",FFA!B152)</f>
        <v/>
      </c>
      <c r="C149" s="81" t="str">
        <f>FFA!C152</f>
        <v>38-A</v>
      </c>
      <c r="D149" s="29" t="str">
        <f>IF(FFA!D152="","",FFA!D152)</f>
        <v/>
      </c>
      <c r="E149" s="31">
        <f>FFA!H152</f>
        <v>0</v>
      </c>
      <c r="F149" s="31">
        <f>FFA!I152</f>
        <v>0</v>
      </c>
      <c r="G149" s="31">
        <f>FFA!M152</f>
        <v>0</v>
      </c>
      <c r="H149" s="31">
        <f>FFA!N152</f>
        <v>0</v>
      </c>
      <c r="I149" s="31">
        <f>FFA!R152</f>
        <v>0</v>
      </c>
      <c r="J149" s="31">
        <f>FFA!S152</f>
        <v>0</v>
      </c>
      <c r="K149" s="31">
        <f>FFA!W152</f>
        <v>0</v>
      </c>
      <c r="L149" s="31">
        <f>FFA!X152</f>
        <v>0</v>
      </c>
      <c r="M149" s="31">
        <f>FFA!AB152</f>
        <v>0</v>
      </c>
      <c r="N149" s="31">
        <f>FFA!AC152</f>
        <v>0</v>
      </c>
      <c r="O149" s="31">
        <f>FFA!AG152</f>
        <v>0</v>
      </c>
      <c r="P149" s="31">
        <f>FFA!AH152</f>
        <v>0</v>
      </c>
      <c r="Q149" s="31">
        <f>FFA!AL152</f>
        <v>0</v>
      </c>
      <c r="R149" s="31">
        <f>FFA!AM152</f>
        <v>0</v>
      </c>
      <c r="S149" s="31">
        <f>FFA!AQ152</f>
        <v>0</v>
      </c>
      <c r="T149" s="31">
        <f>FFA!AR152</f>
        <v>0</v>
      </c>
      <c r="U149" s="31" t="str">
        <f t="shared" si="11"/>
        <v/>
      </c>
      <c r="V149" s="31" t="str">
        <f t="shared" si="12"/>
        <v/>
      </c>
      <c r="W149" s="31" t="str">
        <f t="shared" si="13"/>
        <v/>
      </c>
      <c r="X149" s="83" t="str">
        <f t="shared" si="14"/>
        <v/>
      </c>
    </row>
    <row r="150" spans="1:24" x14ac:dyDescent="0.2">
      <c r="A150" s="83" t="str">
        <f t="shared" si="10"/>
        <v/>
      </c>
      <c r="B150" s="29" t="str">
        <f>IF(FFA!B153="","",FFA!B153)</f>
        <v/>
      </c>
      <c r="C150" s="81" t="str">
        <f>FFA!C153</f>
        <v>38-B</v>
      </c>
      <c r="D150" s="29" t="str">
        <f>IF(FFA!D153="","",FFA!D153)</f>
        <v/>
      </c>
      <c r="E150" s="31">
        <f>FFA!H153</f>
        <v>0</v>
      </c>
      <c r="F150" s="31">
        <f>FFA!I153</f>
        <v>0</v>
      </c>
      <c r="G150" s="31">
        <f>FFA!M153</f>
        <v>0</v>
      </c>
      <c r="H150" s="31">
        <f>FFA!N153</f>
        <v>0</v>
      </c>
      <c r="I150" s="31">
        <f>FFA!R153</f>
        <v>0</v>
      </c>
      <c r="J150" s="31">
        <f>FFA!S153</f>
        <v>0</v>
      </c>
      <c r="K150" s="31">
        <f>FFA!W153</f>
        <v>0</v>
      </c>
      <c r="L150" s="31">
        <f>FFA!X153</f>
        <v>0</v>
      </c>
      <c r="M150" s="31">
        <f>FFA!AB153</f>
        <v>0</v>
      </c>
      <c r="N150" s="31">
        <f>FFA!AC153</f>
        <v>0</v>
      </c>
      <c r="O150" s="31">
        <f>FFA!AG153</f>
        <v>0</v>
      </c>
      <c r="P150" s="31">
        <f>FFA!AH153</f>
        <v>0</v>
      </c>
      <c r="Q150" s="31">
        <f>FFA!AL153</f>
        <v>0</v>
      </c>
      <c r="R150" s="31">
        <f>FFA!AM153</f>
        <v>0</v>
      </c>
      <c r="S150" s="31">
        <f>FFA!AQ153</f>
        <v>0</v>
      </c>
      <c r="T150" s="31">
        <f>FFA!AR153</f>
        <v>0</v>
      </c>
      <c r="U150" s="31" t="str">
        <f t="shared" si="11"/>
        <v/>
      </c>
      <c r="V150" s="31" t="str">
        <f t="shared" si="12"/>
        <v/>
      </c>
      <c r="W150" s="31" t="str">
        <f t="shared" si="13"/>
        <v/>
      </c>
      <c r="X150" s="83" t="str">
        <f t="shared" si="14"/>
        <v/>
      </c>
    </row>
    <row r="151" spans="1:24" x14ac:dyDescent="0.2">
      <c r="A151" s="83" t="str">
        <f t="shared" si="10"/>
        <v/>
      </c>
      <c r="B151" s="29" t="str">
        <f>IF(FFA!B154="","",FFA!B154)</f>
        <v/>
      </c>
      <c r="C151" s="81" t="str">
        <f>FFA!C154</f>
        <v>38-C</v>
      </c>
      <c r="D151" s="29" t="str">
        <f>IF(FFA!D154="","",FFA!D154)</f>
        <v/>
      </c>
      <c r="E151" s="31">
        <f>FFA!H154</f>
        <v>0</v>
      </c>
      <c r="F151" s="31">
        <f>FFA!I154</f>
        <v>0</v>
      </c>
      <c r="G151" s="31">
        <f>FFA!M154</f>
        <v>0</v>
      </c>
      <c r="H151" s="31">
        <f>FFA!N154</f>
        <v>0</v>
      </c>
      <c r="I151" s="31">
        <f>FFA!R154</f>
        <v>0</v>
      </c>
      <c r="J151" s="31">
        <f>FFA!S154</f>
        <v>0</v>
      </c>
      <c r="K151" s="31">
        <f>FFA!W154</f>
        <v>0</v>
      </c>
      <c r="L151" s="31">
        <f>FFA!X154</f>
        <v>0</v>
      </c>
      <c r="M151" s="31">
        <f>FFA!AB154</f>
        <v>0</v>
      </c>
      <c r="N151" s="31">
        <f>FFA!AC154</f>
        <v>0</v>
      </c>
      <c r="O151" s="31">
        <f>FFA!AG154</f>
        <v>0</v>
      </c>
      <c r="P151" s="31">
        <f>FFA!AH154</f>
        <v>0</v>
      </c>
      <c r="Q151" s="31">
        <f>FFA!AL154</f>
        <v>0</v>
      </c>
      <c r="R151" s="31">
        <f>FFA!AM154</f>
        <v>0</v>
      </c>
      <c r="S151" s="31">
        <f>FFA!AQ154</f>
        <v>0</v>
      </c>
      <c r="T151" s="31">
        <f>FFA!AR154</f>
        <v>0</v>
      </c>
      <c r="U151" s="31" t="str">
        <f t="shared" si="11"/>
        <v/>
      </c>
      <c r="V151" s="31" t="str">
        <f t="shared" si="12"/>
        <v/>
      </c>
      <c r="W151" s="31" t="str">
        <f t="shared" si="13"/>
        <v/>
      </c>
      <c r="X151" s="83" t="str">
        <f t="shared" si="14"/>
        <v/>
      </c>
    </row>
    <row r="152" spans="1:24" x14ac:dyDescent="0.2">
      <c r="A152" s="83" t="str">
        <f t="shared" si="10"/>
        <v/>
      </c>
      <c r="B152" s="29" t="str">
        <f>IF(FFA!B155="","",FFA!B155)</f>
        <v/>
      </c>
      <c r="C152" s="81" t="str">
        <f>FFA!C155</f>
        <v>38-D</v>
      </c>
      <c r="D152" s="29" t="str">
        <f>IF(FFA!D155="","",FFA!D155)</f>
        <v/>
      </c>
      <c r="E152" s="31">
        <f>FFA!H155</f>
        <v>0</v>
      </c>
      <c r="F152" s="31">
        <f>FFA!I155</f>
        <v>0</v>
      </c>
      <c r="G152" s="31">
        <f>FFA!M155</f>
        <v>0</v>
      </c>
      <c r="H152" s="31">
        <f>FFA!N155</f>
        <v>0</v>
      </c>
      <c r="I152" s="31">
        <f>FFA!R155</f>
        <v>0</v>
      </c>
      <c r="J152" s="31">
        <f>FFA!S155</f>
        <v>0</v>
      </c>
      <c r="K152" s="31">
        <f>FFA!W155</f>
        <v>0</v>
      </c>
      <c r="L152" s="31">
        <f>FFA!X155</f>
        <v>0</v>
      </c>
      <c r="M152" s="31">
        <f>FFA!AB155</f>
        <v>0</v>
      </c>
      <c r="N152" s="31">
        <f>FFA!AC155</f>
        <v>0</v>
      </c>
      <c r="O152" s="31">
        <f>FFA!AG155</f>
        <v>0</v>
      </c>
      <c r="P152" s="31">
        <f>FFA!AH155</f>
        <v>0</v>
      </c>
      <c r="Q152" s="31">
        <f>FFA!AL155</f>
        <v>0</v>
      </c>
      <c r="R152" s="31">
        <f>FFA!AM155</f>
        <v>0</v>
      </c>
      <c r="S152" s="31">
        <f>FFA!AQ155</f>
        <v>0</v>
      </c>
      <c r="T152" s="31">
        <f>FFA!AR155</f>
        <v>0</v>
      </c>
      <c r="U152" s="31" t="str">
        <f t="shared" si="11"/>
        <v/>
      </c>
      <c r="V152" s="31" t="str">
        <f t="shared" si="12"/>
        <v/>
      </c>
      <c r="W152" s="31" t="str">
        <f t="shared" si="13"/>
        <v/>
      </c>
      <c r="X152" s="83" t="str">
        <f t="shared" si="14"/>
        <v/>
      </c>
    </row>
    <row r="153" spans="1:24" x14ac:dyDescent="0.2">
      <c r="A153" s="83" t="str">
        <f t="shared" si="10"/>
        <v/>
      </c>
      <c r="B153" s="29" t="str">
        <f>IF(FFA!B156="","",FFA!B156)</f>
        <v/>
      </c>
      <c r="C153" s="81" t="str">
        <f>FFA!C156</f>
        <v>39-A</v>
      </c>
      <c r="D153" s="29" t="str">
        <f>IF(FFA!D156="","",FFA!D156)</f>
        <v/>
      </c>
      <c r="E153" s="31">
        <f>FFA!H156</f>
        <v>0</v>
      </c>
      <c r="F153" s="31">
        <f>FFA!I156</f>
        <v>0</v>
      </c>
      <c r="G153" s="31">
        <f>FFA!M156</f>
        <v>0</v>
      </c>
      <c r="H153" s="31">
        <f>FFA!N156</f>
        <v>0</v>
      </c>
      <c r="I153" s="31">
        <f>FFA!R156</f>
        <v>0</v>
      </c>
      <c r="J153" s="31">
        <f>FFA!S156</f>
        <v>0</v>
      </c>
      <c r="K153" s="31">
        <f>FFA!W156</f>
        <v>0</v>
      </c>
      <c r="L153" s="31">
        <f>FFA!X156</f>
        <v>0</v>
      </c>
      <c r="M153" s="31">
        <f>FFA!AB156</f>
        <v>0</v>
      </c>
      <c r="N153" s="31">
        <f>FFA!AC156</f>
        <v>0</v>
      </c>
      <c r="O153" s="31">
        <f>FFA!AG156</f>
        <v>0</v>
      </c>
      <c r="P153" s="31">
        <f>FFA!AH156</f>
        <v>0</v>
      </c>
      <c r="Q153" s="31">
        <f>FFA!AL156</f>
        <v>0</v>
      </c>
      <c r="R153" s="31">
        <f>FFA!AM156</f>
        <v>0</v>
      </c>
      <c r="S153" s="31">
        <f>FFA!AQ156</f>
        <v>0</v>
      </c>
      <c r="T153" s="31">
        <f>FFA!AR156</f>
        <v>0</v>
      </c>
      <c r="U153" s="31" t="str">
        <f t="shared" si="11"/>
        <v/>
      </c>
      <c r="V153" s="31" t="str">
        <f t="shared" si="12"/>
        <v/>
      </c>
      <c r="W153" s="31" t="str">
        <f t="shared" si="13"/>
        <v/>
      </c>
      <c r="X153" s="83" t="str">
        <f t="shared" si="14"/>
        <v/>
      </c>
    </row>
    <row r="154" spans="1:24" x14ac:dyDescent="0.2">
      <c r="A154" s="83" t="str">
        <f t="shared" si="10"/>
        <v/>
      </c>
      <c r="B154" s="29">
        <f>IF(FFA!B157="","",FFA!B157)</f>
        <v>0</v>
      </c>
      <c r="C154" s="81" t="str">
        <f>FFA!C157</f>
        <v>39-B</v>
      </c>
      <c r="D154" s="29" t="str">
        <f>IF(FFA!D157="","",FFA!D157)</f>
        <v/>
      </c>
      <c r="E154" s="31">
        <f>FFA!H157</f>
        <v>0</v>
      </c>
      <c r="F154" s="31">
        <f>FFA!I157</f>
        <v>0</v>
      </c>
      <c r="G154" s="31">
        <f>FFA!M157</f>
        <v>0</v>
      </c>
      <c r="H154" s="31">
        <f>FFA!N157</f>
        <v>0</v>
      </c>
      <c r="I154" s="31">
        <f>FFA!R157</f>
        <v>0</v>
      </c>
      <c r="J154" s="31">
        <f>FFA!S157</f>
        <v>0</v>
      </c>
      <c r="K154" s="31">
        <f>FFA!W157</f>
        <v>0</v>
      </c>
      <c r="L154" s="31">
        <f>FFA!X157</f>
        <v>0</v>
      </c>
      <c r="M154" s="31">
        <f>FFA!AB157</f>
        <v>0</v>
      </c>
      <c r="N154" s="31">
        <f>FFA!AC157</f>
        <v>0</v>
      </c>
      <c r="O154" s="31">
        <f>FFA!AG157</f>
        <v>0</v>
      </c>
      <c r="P154" s="31">
        <f>FFA!AH157</f>
        <v>0</v>
      </c>
      <c r="Q154" s="31">
        <f>FFA!AL157</f>
        <v>0</v>
      </c>
      <c r="R154" s="31">
        <f>FFA!AM157</f>
        <v>0</v>
      </c>
      <c r="S154" s="31">
        <f>FFA!AQ157</f>
        <v>0</v>
      </c>
      <c r="T154" s="31">
        <f>FFA!AR157</f>
        <v>0</v>
      </c>
      <c r="U154" s="31" t="str">
        <f t="shared" si="11"/>
        <v/>
      </c>
      <c r="V154" s="31" t="str">
        <f t="shared" si="12"/>
        <v/>
      </c>
      <c r="W154" s="31" t="str">
        <f t="shared" si="13"/>
        <v/>
      </c>
      <c r="X154" s="83" t="str">
        <f t="shared" si="14"/>
        <v/>
      </c>
    </row>
    <row r="155" spans="1:24" x14ac:dyDescent="0.2">
      <c r="A155" s="83" t="str">
        <f t="shared" si="10"/>
        <v/>
      </c>
      <c r="B155" s="29">
        <f>IF(FFA!B158="","",FFA!B158)</f>
        <v>0</v>
      </c>
      <c r="C155" s="81" t="str">
        <f>FFA!C158</f>
        <v>39-C</v>
      </c>
      <c r="D155" s="29" t="str">
        <f>IF(FFA!D158="","",FFA!D158)</f>
        <v/>
      </c>
      <c r="E155" s="31">
        <f>FFA!H158</f>
        <v>0</v>
      </c>
      <c r="F155" s="31">
        <f>FFA!I158</f>
        <v>0</v>
      </c>
      <c r="G155" s="31">
        <f>FFA!M158</f>
        <v>0</v>
      </c>
      <c r="H155" s="31">
        <f>FFA!N158</f>
        <v>0</v>
      </c>
      <c r="I155" s="31">
        <f>FFA!R158</f>
        <v>0</v>
      </c>
      <c r="J155" s="31">
        <f>FFA!S158</f>
        <v>0</v>
      </c>
      <c r="K155" s="31">
        <f>FFA!W158</f>
        <v>0</v>
      </c>
      <c r="L155" s="31">
        <f>FFA!X158</f>
        <v>0</v>
      </c>
      <c r="M155" s="31">
        <f>FFA!AB158</f>
        <v>0</v>
      </c>
      <c r="N155" s="31">
        <f>FFA!AC158</f>
        <v>0</v>
      </c>
      <c r="O155" s="31">
        <f>FFA!AG158</f>
        <v>0</v>
      </c>
      <c r="P155" s="31">
        <f>FFA!AH158</f>
        <v>0</v>
      </c>
      <c r="Q155" s="31">
        <f>FFA!AL158</f>
        <v>0</v>
      </c>
      <c r="R155" s="31">
        <f>FFA!AM158</f>
        <v>0</v>
      </c>
      <c r="S155" s="31">
        <f>FFA!AQ158</f>
        <v>0</v>
      </c>
      <c r="T155" s="31">
        <f>FFA!AR158</f>
        <v>0</v>
      </c>
      <c r="U155" s="31" t="str">
        <f t="shared" si="11"/>
        <v/>
      </c>
      <c r="V155" s="31" t="str">
        <f t="shared" si="12"/>
        <v/>
      </c>
      <c r="W155" s="31" t="str">
        <f t="shared" si="13"/>
        <v/>
      </c>
      <c r="X155" s="83" t="str">
        <f t="shared" si="14"/>
        <v/>
      </c>
    </row>
    <row r="156" spans="1:24" x14ac:dyDescent="0.2">
      <c r="A156" s="83" t="str">
        <f t="shared" si="10"/>
        <v/>
      </c>
      <c r="B156" s="29">
        <f>IF(FFA!B159="","",FFA!B159)</f>
        <v>0</v>
      </c>
      <c r="C156" s="81" t="str">
        <f>FFA!C159</f>
        <v>39-D</v>
      </c>
      <c r="D156" s="29" t="str">
        <f>IF(FFA!D159="","",FFA!D159)</f>
        <v/>
      </c>
      <c r="E156" s="31">
        <f>FFA!H159</f>
        <v>0</v>
      </c>
      <c r="F156" s="31">
        <f>FFA!I159</f>
        <v>0</v>
      </c>
      <c r="G156" s="31">
        <f>FFA!M159</f>
        <v>0</v>
      </c>
      <c r="H156" s="31">
        <f>FFA!N159</f>
        <v>0</v>
      </c>
      <c r="I156" s="31">
        <f>FFA!R159</f>
        <v>0</v>
      </c>
      <c r="J156" s="31">
        <f>FFA!S159</f>
        <v>0</v>
      </c>
      <c r="K156" s="31">
        <f>FFA!W159</f>
        <v>0</v>
      </c>
      <c r="L156" s="31">
        <f>FFA!X159</f>
        <v>0</v>
      </c>
      <c r="M156" s="31">
        <f>FFA!AB159</f>
        <v>0</v>
      </c>
      <c r="N156" s="31">
        <f>FFA!AC159</f>
        <v>0</v>
      </c>
      <c r="O156" s="31">
        <f>FFA!AG159</f>
        <v>0</v>
      </c>
      <c r="P156" s="31">
        <f>FFA!AH159</f>
        <v>0</v>
      </c>
      <c r="Q156" s="31">
        <f>FFA!AL159</f>
        <v>0</v>
      </c>
      <c r="R156" s="31">
        <f>FFA!AM159</f>
        <v>0</v>
      </c>
      <c r="S156" s="31">
        <f>FFA!AQ159</f>
        <v>0</v>
      </c>
      <c r="T156" s="31">
        <f>FFA!AR159</f>
        <v>0</v>
      </c>
      <c r="U156" s="31" t="str">
        <f t="shared" si="11"/>
        <v/>
      </c>
      <c r="V156" s="31" t="str">
        <f t="shared" si="12"/>
        <v/>
      </c>
      <c r="W156" s="31" t="str">
        <f t="shared" si="13"/>
        <v/>
      </c>
      <c r="X156" s="83" t="str">
        <f t="shared" si="14"/>
        <v/>
      </c>
    </row>
    <row r="157" spans="1:24" x14ac:dyDescent="0.2">
      <c r="A157" s="83" t="str">
        <f t="shared" si="10"/>
        <v/>
      </c>
      <c r="B157" s="29" t="str">
        <f>IF(FFA!B160="","",FFA!B160)</f>
        <v/>
      </c>
      <c r="C157" s="81" t="str">
        <f>FFA!C160</f>
        <v>40-A</v>
      </c>
      <c r="D157" s="29" t="str">
        <f>IF(FFA!D160="","",FFA!D160)</f>
        <v/>
      </c>
      <c r="E157" s="31">
        <f>FFA!H160</f>
        <v>0</v>
      </c>
      <c r="F157" s="31">
        <f>FFA!I160</f>
        <v>0</v>
      </c>
      <c r="G157" s="31">
        <f>FFA!M160</f>
        <v>0</v>
      </c>
      <c r="H157" s="31">
        <f>FFA!N160</f>
        <v>0</v>
      </c>
      <c r="I157" s="31">
        <f>FFA!R160</f>
        <v>0</v>
      </c>
      <c r="J157" s="31">
        <f>FFA!S160</f>
        <v>0</v>
      </c>
      <c r="K157" s="31">
        <f>FFA!W160</f>
        <v>0</v>
      </c>
      <c r="L157" s="31">
        <f>FFA!X160</f>
        <v>0</v>
      </c>
      <c r="M157" s="31">
        <f>FFA!AB160</f>
        <v>0</v>
      </c>
      <c r="N157" s="31">
        <f>FFA!AC160</f>
        <v>0</v>
      </c>
      <c r="O157" s="31">
        <f>FFA!AG160</f>
        <v>0</v>
      </c>
      <c r="P157" s="31">
        <f>FFA!AH160</f>
        <v>0</v>
      </c>
      <c r="Q157" s="31">
        <f>FFA!AL160</f>
        <v>0</v>
      </c>
      <c r="R157" s="31">
        <f>FFA!AM160</f>
        <v>0</v>
      </c>
      <c r="S157" s="31">
        <f>FFA!AQ160</f>
        <v>0</v>
      </c>
      <c r="T157" s="31">
        <f>FFA!AR160</f>
        <v>0</v>
      </c>
      <c r="U157" s="31" t="str">
        <f t="shared" si="11"/>
        <v/>
      </c>
      <c r="V157" s="31" t="str">
        <f t="shared" si="12"/>
        <v/>
      </c>
      <c r="W157" s="31" t="str">
        <f t="shared" si="13"/>
        <v/>
      </c>
      <c r="X157" s="83" t="str">
        <f t="shared" si="14"/>
        <v/>
      </c>
    </row>
    <row r="158" spans="1:24" x14ac:dyDescent="0.2">
      <c r="A158" s="83" t="str">
        <f t="shared" si="10"/>
        <v/>
      </c>
      <c r="B158" s="29">
        <f>IF(FFA!B161="","",FFA!B161)</f>
        <v>0</v>
      </c>
      <c r="C158" s="81" t="str">
        <f>FFA!C161</f>
        <v>40-B</v>
      </c>
      <c r="D158" s="29" t="str">
        <f>IF(FFA!D161="","",FFA!D161)</f>
        <v/>
      </c>
      <c r="E158" s="31">
        <f>FFA!H161</f>
        <v>0</v>
      </c>
      <c r="F158" s="31">
        <f>FFA!I161</f>
        <v>0</v>
      </c>
      <c r="G158" s="31">
        <f>FFA!M161</f>
        <v>0</v>
      </c>
      <c r="H158" s="31">
        <f>FFA!N161</f>
        <v>0</v>
      </c>
      <c r="I158" s="31">
        <f>FFA!R161</f>
        <v>0</v>
      </c>
      <c r="J158" s="31">
        <f>FFA!S161</f>
        <v>0</v>
      </c>
      <c r="K158" s="31">
        <f>FFA!W161</f>
        <v>0</v>
      </c>
      <c r="L158" s="31">
        <f>FFA!X161</f>
        <v>0</v>
      </c>
      <c r="M158" s="31">
        <f>FFA!AB161</f>
        <v>0</v>
      </c>
      <c r="N158" s="31">
        <f>FFA!AC161</f>
        <v>0</v>
      </c>
      <c r="O158" s="31">
        <f>FFA!AG161</f>
        <v>0</v>
      </c>
      <c r="P158" s="31">
        <f>FFA!AH161</f>
        <v>0</v>
      </c>
      <c r="Q158" s="31">
        <f>FFA!AL161</f>
        <v>0</v>
      </c>
      <c r="R158" s="31">
        <f>FFA!AM161</f>
        <v>0</v>
      </c>
      <c r="S158" s="31">
        <f>FFA!AQ161</f>
        <v>0</v>
      </c>
      <c r="T158" s="31">
        <f>FFA!AR161</f>
        <v>0</v>
      </c>
      <c r="U158" s="31" t="str">
        <f t="shared" si="11"/>
        <v/>
      </c>
      <c r="V158" s="31" t="str">
        <f t="shared" si="12"/>
        <v/>
      </c>
      <c r="W158" s="31" t="str">
        <f t="shared" si="13"/>
        <v/>
      </c>
      <c r="X158" s="83" t="str">
        <f t="shared" si="14"/>
        <v/>
      </c>
    </row>
    <row r="159" spans="1:24" x14ac:dyDescent="0.2">
      <c r="A159" s="83" t="str">
        <f t="shared" si="10"/>
        <v/>
      </c>
      <c r="B159" s="29">
        <f>IF(FFA!B162="","",FFA!B162)</f>
        <v>0</v>
      </c>
      <c r="C159" s="81" t="str">
        <f>FFA!C162</f>
        <v>40-C</v>
      </c>
      <c r="D159" s="29" t="str">
        <f>IF(FFA!D162="","",FFA!D162)</f>
        <v/>
      </c>
      <c r="E159" s="31">
        <f>FFA!H162</f>
        <v>0</v>
      </c>
      <c r="F159" s="31">
        <f>FFA!I162</f>
        <v>0</v>
      </c>
      <c r="G159" s="31">
        <f>FFA!M162</f>
        <v>0</v>
      </c>
      <c r="H159" s="31">
        <f>FFA!N162</f>
        <v>0</v>
      </c>
      <c r="I159" s="31">
        <f>FFA!R162</f>
        <v>0</v>
      </c>
      <c r="J159" s="31">
        <f>FFA!S162</f>
        <v>0</v>
      </c>
      <c r="K159" s="31">
        <f>FFA!W162</f>
        <v>0</v>
      </c>
      <c r="L159" s="31">
        <f>FFA!X162</f>
        <v>0</v>
      </c>
      <c r="M159" s="31">
        <f>FFA!AB162</f>
        <v>0</v>
      </c>
      <c r="N159" s="31">
        <f>FFA!AC162</f>
        <v>0</v>
      </c>
      <c r="O159" s="31">
        <f>FFA!AG162</f>
        <v>0</v>
      </c>
      <c r="P159" s="31">
        <f>FFA!AH162</f>
        <v>0</v>
      </c>
      <c r="Q159" s="31">
        <f>FFA!AL162</f>
        <v>0</v>
      </c>
      <c r="R159" s="31">
        <f>FFA!AM162</f>
        <v>0</v>
      </c>
      <c r="S159" s="31">
        <f>FFA!AQ162</f>
        <v>0</v>
      </c>
      <c r="T159" s="31">
        <f>FFA!AR162</f>
        <v>0</v>
      </c>
      <c r="U159" s="31" t="str">
        <f t="shared" si="11"/>
        <v/>
      </c>
      <c r="V159" s="31" t="str">
        <f t="shared" si="12"/>
        <v/>
      </c>
      <c r="W159" s="31" t="str">
        <f t="shared" si="13"/>
        <v/>
      </c>
      <c r="X159" s="83" t="str">
        <f t="shared" si="14"/>
        <v/>
      </c>
    </row>
    <row r="160" spans="1:24" x14ac:dyDescent="0.2">
      <c r="A160" s="83" t="str">
        <f t="shared" si="10"/>
        <v/>
      </c>
      <c r="B160" s="29">
        <f>IF(FFA!B163="","",FFA!B163)</f>
        <v>0</v>
      </c>
      <c r="C160" s="81" t="str">
        <f>FFA!C163</f>
        <v>40-D</v>
      </c>
      <c r="D160" s="29" t="str">
        <f>IF(FFA!D163="","",FFA!D163)</f>
        <v/>
      </c>
      <c r="E160" s="31">
        <f>FFA!H163</f>
        <v>0</v>
      </c>
      <c r="F160" s="31">
        <f>FFA!I163</f>
        <v>0</v>
      </c>
      <c r="G160" s="31">
        <f>FFA!M163</f>
        <v>0</v>
      </c>
      <c r="H160" s="31">
        <f>FFA!N163</f>
        <v>0</v>
      </c>
      <c r="I160" s="31">
        <f>FFA!R163</f>
        <v>0</v>
      </c>
      <c r="J160" s="31">
        <f>FFA!S163</f>
        <v>0</v>
      </c>
      <c r="K160" s="31">
        <f>FFA!W163</f>
        <v>0</v>
      </c>
      <c r="L160" s="31">
        <f>FFA!X163</f>
        <v>0</v>
      </c>
      <c r="M160" s="31">
        <f>FFA!AB163</f>
        <v>0</v>
      </c>
      <c r="N160" s="31">
        <f>FFA!AC163</f>
        <v>0</v>
      </c>
      <c r="O160" s="31">
        <f>FFA!AG163</f>
        <v>0</v>
      </c>
      <c r="P160" s="31">
        <f>FFA!AH163</f>
        <v>0</v>
      </c>
      <c r="Q160" s="31">
        <f>FFA!AL163</f>
        <v>0</v>
      </c>
      <c r="R160" s="31">
        <f>FFA!AM163</f>
        <v>0</v>
      </c>
      <c r="S160" s="31">
        <f>FFA!AQ163</f>
        <v>0</v>
      </c>
      <c r="T160" s="31">
        <f>FFA!AR163</f>
        <v>0</v>
      </c>
      <c r="U160" s="31" t="str">
        <f t="shared" si="11"/>
        <v/>
      </c>
      <c r="V160" s="31" t="str">
        <f t="shared" si="12"/>
        <v/>
      </c>
      <c r="W160" s="31" t="str">
        <f t="shared" si="13"/>
        <v/>
      </c>
      <c r="X160" s="83" t="str">
        <f t="shared" si="14"/>
        <v/>
      </c>
    </row>
    <row r="161" spans="1:24" x14ac:dyDescent="0.2">
      <c r="A161" s="83" t="str">
        <f t="shared" si="10"/>
        <v/>
      </c>
      <c r="B161" s="29" t="str">
        <f>IF(FFA!B164="","",FFA!B164)</f>
        <v/>
      </c>
      <c r="C161" s="81" t="str">
        <f>FFA!C164</f>
        <v>41-A</v>
      </c>
      <c r="D161" s="29" t="str">
        <f>IF(FFA!D164="","",FFA!D164)</f>
        <v/>
      </c>
      <c r="E161" s="31">
        <f>FFA!H164</f>
        <v>0</v>
      </c>
      <c r="F161" s="31">
        <f>FFA!I164</f>
        <v>0</v>
      </c>
      <c r="G161" s="31">
        <f>FFA!M164</f>
        <v>0</v>
      </c>
      <c r="H161" s="31">
        <f>FFA!N164</f>
        <v>0</v>
      </c>
      <c r="I161" s="31">
        <f>FFA!R164</f>
        <v>0</v>
      </c>
      <c r="J161" s="31">
        <f>FFA!S164</f>
        <v>0</v>
      </c>
      <c r="K161" s="31">
        <f>FFA!W164</f>
        <v>0</v>
      </c>
      <c r="L161" s="31">
        <f>FFA!X164</f>
        <v>0</v>
      </c>
      <c r="M161" s="31">
        <f>FFA!AB164</f>
        <v>0</v>
      </c>
      <c r="N161" s="31">
        <f>FFA!AC164</f>
        <v>0</v>
      </c>
      <c r="O161" s="31">
        <f>FFA!AG164</f>
        <v>0</v>
      </c>
      <c r="P161" s="31">
        <f>FFA!AH164</f>
        <v>0</v>
      </c>
      <c r="Q161" s="31">
        <f>FFA!AL164</f>
        <v>0</v>
      </c>
      <c r="R161" s="31">
        <f>FFA!AM164</f>
        <v>0</v>
      </c>
      <c r="S161" s="31">
        <f>FFA!AQ164</f>
        <v>0</v>
      </c>
      <c r="T161" s="31">
        <f>FFA!AR164</f>
        <v>0</v>
      </c>
      <c r="U161" s="31" t="str">
        <f t="shared" si="11"/>
        <v/>
      </c>
      <c r="V161" s="31" t="str">
        <f t="shared" si="12"/>
        <v/>
      </c>
      <c r="W161" s="31" t="str">
        <f t="shared" si="13"/>
        <v/>
      </c>
      <c r="X161" s="83" t="str">
        <f t="shared" si="14"/>
        <v/>
      </c>
    </row>
    <row r="162" spans="1:24" x14ac:dyDescent="0.2">
      <c r="A162" s="83" t="str">
        <f t="shared" si="10"/>
        <v/>
      </c>
      <c r="B162" s="29">
        <f>IF(FFA!B165="","",FFA!B165)</f>
        <v>0</v>
      </c>
      <c r="C162" s="81" t="str">
        <f>FFA!C165</f>
        <v>41-B</v>
      </c>
      <c r="D162" s="29" t="str">
        <f>IF(FFA!D165="","",FFA!D165)</f>
        <v/>
      </c>
      <c r="E162" s="31">
        <f>FFA!H165</f>
        <v>0</v>
      </c>
      <c r="F162" s="31">
        <f>FFA!I165</f>
        <v>0</v>
      </c>
      <c r="G162" s="31">
        <f>FFA!M165</f>
        <v>0</v>
      </c>
      <c r="H162" s="31">
        <f>FFA!N165</f>
        <v>0</v>
      </c>
      <c r="I162" s="31">
        <f>FFA!R165</f>
        <v>0</v>
      </c>
      <c r="J162" s="31">
        <f>FFA!S165</f>
        <v>0</v>
      </c>
      <c r="K162" s="31">
        <f>FFA!W165</f>
        <v>0</v>
      </c>
      <c r="L162" s="31">
        <f>FFA!X165</f>
        <v>0</v>
      </c>
      <c r="M162" s="31">
        <f>FFA!AB165</f>
        <v>0</v>
      </c>
      <c r="N162" s="31">
        <f>FFA!AC165</f>
        <v>0</v>
      </c>
      <c r="O162" s="31">
        <f>FFA!AG165</f>
        <v>0</v>
      </c>
      <c r="P162" s="31">
        <f>FFA!AH165</f>
        <v>0</v>
      </c>
      <c r="Q162" s="31">
        <f>FFA!AL165</f>
        <v>0</v>
      </c>
      <c r="R162" s="31">
        <f>FFA!AM165</f>
        <v>0</v>
      </c>
      <c r="S162" s="31">
        <f>FFA!AQ165</f>
        <v>0</v>
      </c>
      <c r="T162" s="31">
        <f>FFA!AR165</f>
        <v>0</v>
      </c>
      <c r="U162" s="31" t="str">
        <f t="shared" si="11"/>
        <v/>
      </c>
      <c r="V162" s="31" t="str">
        <f t="shared" si="12"/>
        <v/>
      </c>
      <c r="W162" s="31" t="str">
        <f t="shared" si="13"/>
        <v/>
      </c>
      <c r="X162" s="83" t="str">
        <f t="shared" si="14"/>
        <v/>
      </c>
    </row>
    <row r="163" spans="1:24" x14ac:dyDescent="0.2">
      <c r="A163" s="83" t="str">
        <f t="shared" si="10"/>
        <v/>
      </c>
      <c r="B163" s="29">
        <f>IF(FFA!B166="","",FFA!B166)</f>
        <v>0</v>
      </c>
      <c r="C163" s="81" t="str">
        <f>FFA!C166</f>
        <v>41-C</v>
      </c>
      <c r="D163" s="29" t="str">
        <f>IF(FFA!D166="","",FFA!D166)</f>
        <v/>
      </c>
      <c r="E163" s="31">
        <f>FFA!H166</f>
        <v>0</v>
      </c>
      <c r="F163" s="31">
        <f>FFA!I166</f>
        <v>0</v>
      </c>
      <c r="G163" s="31">
        <f>FFA!M166</f>
        <v>0</v>
      </c>
      <c r="H163" s="31">
        <f>FFA!N166</f>
        <v>0</v>
      </c>
      <c r="I163" s="31">
        <f>FFA!R166</f>
        <v>0</v>
      </c>
      <c r="J163" s="31">
        <f>FFA!S166</f>
        <v>0</v>
      </c>
      <c r="K163" s="31">
        <f>FFA!W166</f>
        <v>0</v>
      </c>
      <c r="L163" s="31">
        <f>FFA!X166</f>
        <v>0</v>
      </c>
      <c r="M163" s="31">
        <f>FFA!AB166</f>
        <v>0</v>
      </c>
      <c r="N163" s="31">
        <f>FFA!AC166</f>
        <v>0</v>
      </c>
      <c r="O163" s="31">
        <f>FFA!AG166</f>
        <v>0</v>
      </c>
      <c r="P163" s="31">
        <f>FFA!AH166</f>
        <v>0</v>
      </c>
      <c r="Q163" s="31">
        <f>FFA!AL166</f>
        <v>0</v>
      </c>
      <c r="R163" s="31">
        <f>FFA!AM166</f>
        <v>0</v>
      </c>
      <c r="S163" s="31">
        <f>FFA!AQ166</f>
        <v>0</v>
      </c>
      <c r="T163" s="31">
        <f>FFA!AR166</f>
        <v>0</v>
      </c>
      <c r="U163" s="31" t="str">
        <f t="shared" si="11"/>
        <v/>
      </c>
      <c r="V163" s="31" t="str">
        <f t="shared" si="12"/>
        <v/>
      </c>
      <c r="W163" s="31" t="str">
        <f t="shared" si="13"/>
        <v/>
      </c>
      <c r="X163" s="83" t="str">
        <f t="shared" si="14"/>
        <v/>
      </c>
    </row>
    <row r="164" spans="1:24" x14ac:dyDescent="0.2">
      <c r="A164" s="83" t="str">
        <f t="shared" si="10"/>
        <v/>
      </c>
      <c r="B164" s="29">
        <f>IF(FFA!B167="","",FFA!B167)</f>
        <v>0</v>
      </c>
      <c r="C164" s="81" t="str">
        <f>FFA!C167</f>
        <v>41-D</v>
      </c>
      <c r="D164" s="29" t="str">
        <f>IF(FFA!D167="","",FFA!D167)</f>
        <v/>
      </c>
      <c r="E164" s="31">
        <f>FFA!H167</f>
        <v>0</v>
      </c>
      <c r="F164" s="31">
        <f>FFA!I167</f>
        <v>0</v>
      </c>
      <c r="G164" s="31">
        <f>FFA!M167</f>
        <v>0</v>
      </c>
      <c r="H164" s="31">
        <f>FFA!N167</f>
        <v>0</v>
      </c>
      <c r="I164" s="31">
        <f>FFA!R167</f>
        <v>0</v>
      </c>
      <c r="J164" s="31">
        <f>FFA!S167</f>
        <v>0</v>
      </c>
      <c r="K164" s="31">
        <f>FFA!W167</f>
        <v>0</v>
      </c>
      <c r="L164" s="31">
        <f>FFA!X167</f>
        <v>0</v>
      </c>
      <c r="M164" s="31">
        <f>FFA!AB167</f>
        <v>0</v>
      </c>
      <c r="N164" s="31">
        <f>FFA!AC167</f>
        <v>0</v>
      </c>
      <c r="O164" s="31">
        <f>FFA!AG167</f>
        <v>0</v>
      </c>
      <c r="P164" s="31">
        <f>FFA!AH167</f>
        <v>0</v>
      </c>
      <c r="Q164" s="31">
        <f>FFA!AL167</f>
        <v>0</v>
      </c>
      <c r="R164" s="31">
        <f>FFA!AM167</f>
        <v>0</v>
      </c>
      <c r="S164" s="31">
        <f>FFA!AQ167</f>
        <v>0</v>
      </c>
      <c r="T164" s="31">
        <f>FFA!AR167</f>
        <v>0</v>
      </c>
      <c r="U164" s="31" t="str">
        <f t="shared" si="11"/>
        <v/>
      </c>
      <c r="V164" s="31" t="str">
        <f t="shared" si="12"/>
        <v/>
      </c>
      <c r="W164" s="31" t="str">
        <f t="shared" si="13"/>
        <v/>
      </c>
      <c r="X164" s="83" t="str">
        <f t="shared" si="14"/>
        <v/>
      </c>
    </row>
    <row r="165" spans="1:24" x14ac:dyDescent="0.2">
      <c r="A165" s="83" t="str">
        <f t="shared" si="10"/>
        <v/>
      </c>
      <c r="B165" s="29" t="str">
        <f>IF(FFA!B168="","",FFA!B168)</f>
        <v/>
      </c>
      <c r="C165" s="81" t="str">
        <f>FFA!C168</f>
        <v>42-A</v>
      </c>
      <c r="D165" s="29" t="str">
        <f>IF(FFA!D168="","",FFA!D168)</f>
        <v/>
      </c>
      <c r="E165" s="31">
        <f>FFA!H168</f>
        <v>0</v>
      </c>
      <c r="F165" s="31">
        <f>FFA!I168</f>
        <v>0</v>
      </c>
      <c r="G165" s="31">
        <f>FFA!M168</f>
        <v>0</v>
      </c>
      <c r="H165" s="31">
        <f>FFA!N168</f>
        <v>0</v>
      </c>
      <c r="I165" s="31">
        <f>FFA!R168</f>
        <v>0</v>
      </c>
      <c r="J165" s="31">
        <f>FFA!S168</f>
        <v>0</v>
      </c>
      <c r="K165" s="31">
        <f>FFA!W168</f>
        <v>0</v>
      </c>
      <c r="L165" s="31">
        <f>FFA!X168</f>
        <v>0</v>
      </c>
      <c r="M165" s="31">
        <f>FFA!AB168</f>
        <v>0</v>
      </c>
      <c r="N165" s="31">
        <f>FFA!AC168</f>
        <v>0</v>
      </c>
      <c r="O165" s="31">
        <f>FFA!AG168</f>
        <v>0</v>
      </c>
      <c r="P165" s="31">
        <f>FFA!AH168</f>
        <v>0</v>
      </c>
      <c r="Q165" s="31">
        <f>FFA!AL168</f>
        <v>0</v>
      </c>
      <c r="R165" s="31">
        <f>FFA!AM168</f>
        <v>0</v>
      </c>
      <c r="S165" s="31">
        <f>FFA!AQ168</f>
        <v>0</v>
      </c>
      <c r="T165" s="31">
        <f>FFA!AR168</f>
        <v>0</v>
      </c>
      <c r="U165" s="31" t="str">
        <f t="shared" si="11"/>
        <v/>
      </c>
      <c r="V165" s="31" t="str">
        <f t="shared" si="12"/>
        <v/>
      </c>
      <c r="W165" s="31" t="str">
        <f t="shared" si="13"/>
        <v/>
      </c>
      <c r="X165" s="83" t="str">
        <f t="shared" si="14"/>
        <v/>
      </c>
    </row>
    <row r="166" spans="1:24" x14ac:dyDescent="0.2">
      <c r="A166" s="83" t="str">
        <f t="shared" si="10"/>
        <v/>
      </c>
      <c r="B166" s="29">
        <f>IF(FFA!B169="","",FFA!B169)</f>
        <v>0</v>
      </c>
      <c r="C166" s="81" t="str">
        <f>FFA!C169</f>
        <v>42-B</v>
      </c>
      <c r="D166" s="29" t="str">
        <f>IF(FFA!D169="","",FFA!D169)</f>
        <v/>
      </c>
      <c r="E166" s="31">
        <f>FFA!H169</f>
        <v>0</v>
      </c>
      <c r="F166" s="31">
        <f>FFA!I169</f>
        <v>0</v>
      </c>
      <c r="G166" s="31">
        <f>FFA!M169</f>
        <v>0</v>
      </c>
      <c r="H166" s="31">
        <f>FFA!N169</f>
        <v>0</v>
      </c>
      <c r="I166" s="31">
        <f>FFA!R169</f>
        <v>0</v>
      </c>
      <c r="J166" s="31">
        <f>FFA!S169</f>
        <v>0</v>
      </c>
      <c r="K166" s="31">
        <f>FFA!W169</f>
        <v>0</v>
      </c>
      <c r="L166" s="31">
        <f>FFA!X169</f>
        <v>0</v>
      </c>
      <c r="M166" s="31">
        <f>FFA!AB169</f>
        <v>0</v>
      </c>
      <c r="N166" s="31">
        <f>FFA!AC169</f>
        <v>0</v>
      </c>
      <c r="O166" s="31">
        <f>FFA!AG169</f>
        <v>0</v>
      </c>
      <c r="P166" s="31">
        <f>FFA!AH169</f>
        <v>0</v>
      </c>
      <c r="Q166" s="31">
        <f>FFA!AL169</f>
        <v>0</v>
      </c>
      <c r="R166" s="31">
        <f>FFA!AM169</f>
        <v>0</v>
      </c>
      <c r="S166" s="31">
        <f>FFA!AQ169</f>
        <v>0</v>
      </c>
      <c r="T166" s="31">
        <f>FFA!AR169</f>
        <v>0</v>
      </c>
      <c r="U166" s="31" t="str">
        <f t="shared" si="11"/>
        <v/>
      </c>
      <c r="V166" s="31" t="str">
        <f t="shared" si="12"/>
        <v/>
      </c>
      <c r="W166" s="31" t="str">
        <f t="shared" si="13"/>
        <v/>
      </c>
      <c r="X166" s="83" t="str">
        <f t="shared" si="14"/>
        <v/>
      </c>
    </row>
    <row r="167" spans="1:24" x14ac:dyDescent="0.2">
      <c r="A167" s="83" t="str">
        <f t="shared" si="10"/>
        <v/>
      </c>
      <c r="B167" s="29">
        <f>IF(FFA!B170="","",FFA!B170)</f>
        <v>0</v>
      </c>
      <c r="C167" s="81" t="str">
        <f>FFA!C170</f>
        <v>42-C</v>
      </c>
      <c r="D167" s="29" t="str">
        <f>IF(FFA!D170="","",FFA!D170)</f>
        <v/>
      </c>
      <c r="E167" s="31">
        <f>FFA!H170</f>
        <v>0</v>
      </c>
      <c r="F167" s="31">
        <f>FFA!I170</f>
        <v>0</v>
      </c>
      <c r="G167" s="31">
        <f>FFA!M170</f>
        <v>0</v>
      </c>
      <c r="H167" s="31">
        <f>FFA!N170</f>
        <v>0</v>
      </c>
      <c r="I167" s="31">
        <f>FFA!R170</f>
        <v>0</v>
      </c>
      <c r="J167" s="31">
        <f>FFA!S170</f>
        <v>0</v>
      </c>
      <c r="K167" s="31">
        <f>FFA!W170</f>
        <v>0</v>
      </c>
      <c r="L167" s="31">
        <f>FFA!X170</f>
        <v>0</v>
      </c>
      <c r="M167" s="31">
        <f>FFA!AB170</f>
        <v>0</v>
      </c>
      <c r="N167" s="31">
        <f>FFA!AC170</f>
        <v>0</v>
      </c>
      <c r="O167" s="31">
        <f>FFA!AG170</f>
        <v>0</v>
      </c>
      <c r="P167" s="31">
        <f>FFA!AH170</f>
        <v>0</v>
      </c>
      <c r="Q167" s="31">
        <f>FFA!AL170</f>
        <v>0</v>
      </c>
      <c r="R167" s="31">
        <f>FFA!AM170</f>
        <v>0</v>
      </c>
      <c r="S167" s="31">
        <f>FFA!AQ170</f>
        <v>0</v>
      </c>
      <c r="T167" s="31">
        <f>FFA!AR170</f>
        <v>0</v>
      </c>
      <c r="U167" s="31" t="str">
        <f t="shared" si="11"/>
        <v/>
      </c>
      <c r="V167" s="31" t="str">
        <f t="shared" si="12"/>
        <v/>
      </c>
      <c r="W167" s="31" t="str">
        <f t="shared" si="13"/>
        <v/>
      </c>
      <c r="X167" s="83" t="str">
        <f t="shared" si="14"/>
        <v/>
      </c>
    </row>
    <row r="168" spans="1:24" x14ac:dyDescent="0.2">
      <c r="A168" s="83" t="str">
        <f t="shared" si="10"/>
        <v/>
      </c>
      <c r="B168" s="29">
        <f>IF(FFA!B171="","",FFA!B171)</f>
        <v>0</v>
      </c>
      <c r="C168" s="81" t="str">
        <f>FFA!C171</f>
        <v>42-D</v>
      </c>
      <c r="D168" s="29" t="str">
        <f>IF(FFA!D171="","",FFA!D171)</f>
        <v/>
      </c>
      <c r="E168" s="31">
        <f>FFA!H171</f>
        <v>0</v>
      </c>
      <c r="F168" s="31">
        <f>FFA!I171</f>
        <v>0</v>
      </c>
      <c r="G168" s="31">
        <f>FFA!M171</f>
        <v>0</v>
      </c>
      <c r="H168" s="31">
        <f>FFA!N171</f>
        <v>0</v>
      </c>
      <c r="I168" s="31">
        <f>FFA!R171</f>
        <v>0</v>
      </c>
      <c r="J168" s="31">
        <f>FFA!S171</f>
        <v>0</v>
      </c>
      <c r="K168" s="31">
        <f>FFA!W171</f>
        <v>0</v>
      </c>
      <c r="L168" s="31">
        <f>FFA!X171</f>
        <v>0</v>
      </c>
      <c r="M168" s="31">
        <f>FFA!AB171</f>
        <v>0</v>
      </c>
      <c r="N168" s="31">
        <f>FFA!AC171</f>
        <v>0</v>
      </c>
      <c r="O168" s="31">
        <f>FFA!AG171</f>
        <v>0</v>
      </c>
      <c r="P168" s="31">
        <f>FFA!AH171</f>
        <v>0</v>
      </c>
      <c r="Q168" s="31">
        <f>FFA!AL171</f>
        <v>0</v>
      </c>
      <c r="R168" s="31">
        <f>FFA!AM171</f>
        <v>0</v>
      </c>
      <c r="S168" s="31">
        <f>FFA!AQ171</f>
        <v>0</v>
      </c>
      <c r="T168" s="31">
        <f>FFA!AR171</f>
        <v>0</v>
      </c>
      <c r="U168" s="31" t="str">
        <f t="shared" si="11"/>
        <v/>
      </c>
      <c r="V168" s="31" t="str">
        <f t="shared" si="12"/>
        <v/>
      </c>
      <c r="W168" s="31" t="str">
        <f t="shared" si="13"/>
        <v/>
      </c>
      <c r="X168" s="83" t="str">
        <f t="shared" si="14"/>
        <v/>
      </c>
    </row>
    <row r="169" spans="1:24" x14ac:dyDescent="0.2">
      <c r="A169" s="83" t="str">
        <f t="shared" si="10"/>
        <v/>
      </c>
      <c r="B169" s="29" t="str">
        <f>IF(FFA!B172="","",FFA!B172)</f>
        <v/>
      </c>
      <c r="C169" s="81" t="str">
        <f>FFA!C172</f>
        <v>43-A</v>
      </c>
      <c r="D169" s="29" t="str">
        <f>IF(FFA!D172="","",FFA!D172)</f>
        <v/>
      </c>
      <c r="E169" s="31">
        <f>FFA!H172</f>
        <v>0</v>
      </c>
      <c r="F169" s="31">
        <f>FFA!I172</f>
        <v>0</v>
      </c>
      <c r="G169" s="31">
        <f>FFA!M172</f>
        <v>0</v>
      </c>
      <c r="H169" s="31">
        <f>FFA!N172</f>
        <v>0</v>
      </c>
      <c r="I169" s="31">
        <f>FFA!R172</f>
        <v>0</v>
      </c>
      <c r="J169" s="31">
        <f>FFA!S172</f>
        <v>0</v>
      </c>
      <c r="K169" s="31">
        <f>FFA!W172</f>
        <v>0</v>
      </c>
      <c r="L169" s="31">
        <f>FFA!X172</f>
        <v>0</v>
      </c>
      <c r="M169" s="31">
        <f>FFA!AB172</f>
        <v>0</v>
      </c>
      <c r="N169" s="31">
        <f>FFA!AC172</f>
        <v>0</v>
      </c>
      <c r="O169" s="31">
        <f>FFA!AG172</f>
        <v>0</v>
      </c>
      <c r="P169" s="31">
        <f>FFA!AH172</f>
        <v>0</v>
      </c>
      <c r="Q169" s="31">
        <f>FFA!AL172</f>
        <v>0</v>
      </c>
      <c r="R169" s="31">
        <f>FFA!AM172</f>
        <v>0</v>
      </c>
      <c r="S169" s="31">
        <f>FFA!AQ172</f>
        <v>0</v>
      </c>
      <c r="T169" s="31">
        <f>FFA!AR172</f>
        <v>0</v>
      </c>
      <c r="U169" s="31" t="str">
        <f t="shared" si="11"/>
        <v/>
      </c>
      <c r="V169" s="31" t="str">
        <f t="shared" si="12"/>
        <v/>
      </c>
      <c r="W169" s="31" t="str">
        <f t="shared" si="13"/>
        <v/>
      </c>
      <c r="X169" s="83" t="str">
        <f t="shared" si="14"/>
        <v/>
      </c>
    </row>
    <row r="170" spans="1:24" x14ac:dyDescent="0.2">
      <c r="A170" s="83" t="str">
        <f t="shared" si="10"/>
        <v/>
      </c>
      <c r="B170" s="29">
        <f>IF(FFA!B173="","",FFA!B173)</f>
        <v>0</v>
      </c>
      <c r="C170" s="81" t="str">
        <f>FFA!C173</f>
        <v>43-B</v>
      </c>
      <c r="D170" s="29" t="str">
        <f>IF(FFA!D173="","",FFA!D173)</f>
        <v/>
      </c>
      <c r="E170" s="31">
        <f>FFA!H173</f>
        <v>0</v>
      </c>
      <c r="F170" s="31">
        <f>FFA!I173</f>
        <v>0</v>
      </c>
      <c r="G170" s="31">
        <f>FFA!M173</f>
        <v>0</v>
      </c>
      <c r="H170" s="31">
        <f>FFA!N173</f>
        <v>0</v>
      </c>
      <c r="I170" s="31">
        <f>FFA!R173</f>
        <v>0</v>
      </c>
      <c r="J170" s="31">
        <f>FFA!S173</f>
        <v>0</v>
      </c>
      <c r="K170" s="31">
        <f>FFA!W173</f>
        <v>0</v>
      </c>
      <c r="L170" s="31">
        <f>FFA!X173</f>
        <v>0</v>
      </c>
      <c r="M170" s="31">
        <f>FFA!AB173</f>
        <v>0</v>
      </c>
      <c r="N170" s="31">
        <f>FFA!AC173</f>
        <v>0</v>
      </c>
      <c r="O170" s="31">
        <f>FFA!AG173</f>
        <v>0</v>
      </c>
      <c r="P170" s="31">
        <f>FFA!AH173</f>
        <v>0</v>
      </c>
      <c r="Q170" s="31">
        <f>FFA!AL173</f>
        <v>0</v>
      </c>
      <c r="R170" s="31">
        <f>FFA!AM173</f>
        <v>0</v>
      </c>
      <c r="S170" s="31">
        <f>FFA!AQ173</f>
        <v>0</v>
      </c>
      <c r="T170" s="31">
        <f>FFA!AR173</f>
        <v>0</v>
      </c>
      <c r="U170" s="31" t="str">
        <f t="shared" si="11"/>
        <v/>
      </c>
      <c r="V170" s="31" t="str">
        <f t="shared" si="12"/>
        <v/>
      </c>
      <c r="W170" s="31" t="str">
        <f t="shared" si="13"/>
        <v/>
      </c>
      <c r="X170" s="83" t="str">
        <f t="shared" si="14"/>
        <v/>
      </c>
    </row>
    <row r="171" spans="1:24" x14ac:dyDescent="0.2">
      <c r="A171" s="83" t="str">
        <f t="shared" si="10"/>
        <v/>
      </c>
      <c r="B171" s="29">
        <f>IF(FFA!B174="","",FFA!B174)</f>
        <v>0</v>
      </c>
      <c r="C171" s="81" t="str">
        <f>FFA!C174</f>
        <v>43-C</v>
      </c>
      <c r="D171" s="29" t="str">
        <f>IF(FFA!D174="","",FFA!D174)</f>
        <v/>
      </c>
      <c r="E171" s="31">
        <f>FFA!H174</f>
        <v>0</v>
      </c>
      <c r="F171" s="31">
        <f>FFA!I174</f>
        <v>0</v>
      </c>
      <c r="G171" s="31">
        <f>FFA!M174</f>
        <v>0</v>
      </c>
      <c r="H171" s="31">
        <f>FFA!N174</f>
        <v>0</v>
      </c>
      <c r="I171" s="31">
        <f>FFA!R174</f>
        <v>0</v>
      </c>
      <c r="J171" s="31">
        <f>FFA!S174</f>
        <v>0</v>
      </c>
      <c r="K171" s="31">
        <f>FFA!W174</f>
        <v>0</v>
      </c>
      <c r="L171" s="31">
        <f>FFA!X174</f>
        <v>0</v>
      </c>
      <c r="M171" s="31">
        <f>FFA!AB174</f>
        <v>0</v>
      </c>
      <c r="N171" s="31">
        <f>FFA!AC174</f>
        <v>0</v>
      </c>
      <c r="O171" s="31">
        <f>FFA!AG174</f>
        <v>0</v>
      </c>
      <c r="P171" s="31">
        <f>FFA!AH174</f>
        <v>0</v>
      </c>
      <c r="Q171" s="31">
        <f>FFA!AL174</f>
        <v>0</v>
      </c>
      <c r="R171" s="31">
        <f>FFA!AM174</f>
        <v>0</v>
      </c>
      <c r="S171" s="31">
        <f>FFA!AQ174</f>
        <v>0</v>
      </c>
      <c r="T171" s="31">
        <f>FFA!AR174</f>
        <v>0</v>
      </c>
      <c r="U171" s="31" t="str">
        <f t="shared" si="11"/>
        <v/>
      </c>
      <c r="V171" s="31" t="str">
        <f t="shared" si="12"/>
        <v/>
      </c>
      <c r="W171" s="31" t="str">
        <f t="shared" si="13"/>
        <v/>
      </c>
      <c r="X171" s="83" t="str">
        <f t="shared" si="14"/>
        <v/>
      </c>
    </row>
    <row r="172" spans="1:24" x14ac:dyDescent="0.2">
      <c r="A172" s="83" t="str">
        <f t="shared" si="10"/>
        <v/>
      </c>
      <c r="B172" s="29">
        <f>IF(FFA!B175="","",FFA!B175)</f>
        <v>0</v>
      </c>
      <c r="C172" s="81" t="str">
        <f>FFA!C175</f>
        <v>43-D</v>
      </c>
      <c r="D172" s="29" t="str">
        <f>IF(FFA!D175="","",FFA!D175)</f>
        <v/>
      </c>
      <c r="E172" s="31">
        <f>FFA!H175</f>
        <v>0</v>
      </c>
      <c r="F172" s="31">
        <f>FFA!I175</f>
        <v>0</v>
      </c>
      <c r="G172" s="31">
        <f>FFA!M175</f>
        <v>0</v>
      </c>
      <c r="H172" s="31">
        <f>FFA!N175</f>
        <v>0</v>
      </c>
      <c r="I172" s="31">
        <f>FFA!R175</f>
        <v>0</v>
      </c>
      <c r="J172" s="31">
        <f>FFA!S175</f>
        <v>0</v>
      </c>
      <c r="K172" s="31">
        <f>FFA!W175</f>
        <v>0</v>
      </c>
      <c r="L172" s="31">
        <f>FFA!X175</f>
        <v>0</v>
      </c>
      <c r="M172" s="31">
        <f>FFA!AB175</f>
        <v>0</v>
      </c>
      <c r="N172" s="31">
        <f>FFA!AC175</f>
        <v>0</v>
      </c>
      <c r="O172" s="31">
        <f>FFA!AG175</f>
        <v>0</v>
      </c>
      <c r="P172" s="31">
        <f>FFA!AH175</f>
        <v>0</v>
      </c>
      <c r="Q172" s="31">
        <f>FFA!AL175</f>
        <v>0</v>
      </c>
      <c r="R172" s="31">
        <f>FFA!AM175</f>
        <v>0</v>
      </c>
      <c r="S172" s="31">
        <f>FFA!AQ175</f>
        <v>0</v>
      </c>
      <c r="T172" s="31">
        <f>FFA!AR175</f>
        <v>0</v>
      </c>
      <c r="U172" s="31" t="str">
        <f t="shared" si="11"/>
        <v/>
      </c>
      <c r="V172" s="31" t="str">
        <f t="shared" si="12"/>
        <v/>
      </c>
      <c r="W172" s="31" t="str">
        <f t="shared" si="13"/>
        <v/>
      </c>
      <c r="X172" s="83" t="str">
        <f t="shared" si="14"/>
        <v/>
      </c>
    </row>
    <row r="173" spans="1:24" x14ac:dyDescent="0.2">
      <c r="A173" s="83" t="str">
        <f t="shared" si="10"/>
        <v/>
      </c>
      <c r="B173" s="29" t="str">
        <f>IF(FFA!B176="","",FFA!B176)</f>
        <v/>
      </c>
      <c r="C173" s="81" t="str">
        <f>FFA!C176</f>
        <v>44-A</v>
      </c>
      <c r="D173" s="29" t="str">
        <f>IF(FFA!D176="","",FFA!D176)</f>
        <v/>
      </c>
      <c r="E173" s="31">
        <f>FFA!H176</f>
        <v>0</v>
      </c>
      <c r="F173" s="31">
        <f>FFA!I176</f>
        <v>0</v>
      </c>
      <c r="G173" s="31">
        <f>FFA!M176</f>
        <v>0</v>
      </c>
      <c r="H173" s="31">
        <f>FFA!N176</f>
        <v>0</v>
      </c>
      <c r="I173" s="31">
        <f>FFA!R176</f>
        <v>0</v>
      </c>
      <c r="J173" s="31">
        <f>FFA!S176</f>
        <v>0</v>
      </c>
      <c r="K173" s="31">
        <f>FFA!W176</f>
        <v>0</v>
      </c>
      <c r="L173" s="31">
        <f>FFA!X176</f>
        <v>0</v>
      </c>
      <c r="M173" s="31">
        <f>FFA!AB176</f>
        <v>0</v>
      </c>
      <c r="N173" s="31">
        <f>FFA!AC176</f>
        <v>0</v>
      </c>
      <c r="O173" s="31">
        <f>FFA!AG176</f>
        <v>0</v>
      </c>
      <c r="P173" s="31">
        <f>FFA!AH176</f>
        <v>0</v>
      </c>
      <c r="Q173" s="31">
        <f>FFA!AL176</f>
        <v>0</v>
      </c>
      <c r="R173" s="31">
        <f>FFA!AM176</f>
        <v>0</v>
      </c>
      <c r="S173" s="31">
        <f>FFA!AQ176</f>
        <v>0</v>
      </c>
      <c r="T173" s="31">
        <f>FFA!AR176</f>
        <v>0</v>
      </c>
      <c r="U173" s="31" t="str">
        <f t="shared" si="11"/>
        <v/>
      </c>
      <c r="V173" s="31" t="str">
        <f t="shared" si="12"/>
        <v/>
      </c>
      <c r="W173" s="31" t="str">
        <f t="shared" si="13"/>
        <v/>
      </c>
      <c r="X173" s="83" t="str">
        <f t="shared" si="14"/>
        <v/>
      </c>
    </row>
    <row r="174" spans="1:24" x14ac:dyDescent="0.2">
      <c r="A174" s="83" t="str">
        <f t="shared" si="10"/>
        <v/>
      </c>
      <c r="B174" s="29">
        <f>IF(FFA!B177="","",FFA!B177)</f>
        <v>0</v>
      </c>
      <c r="C174" s="81" t="str">
        <f>FFA!C177</f>
        <v>44-B</v>
      </c>
      <c r="D174" s="29" t="str">
        <f>IF(FFA!D177="","",FFA!D177)</f>
        <v/>
      </c>
      <c r="E174" s="31">
        <f>FFA!H177</f>
        <v>0</v>
      </c>
      <c r="F174" s="31">
        <f>FFA!I177</f>
        <v>0</v>
      </c>
      <c r="G174" s="31">
        <f>FFA!M177</f>
        <v>0</v>
      </c>
      <c r="H174" s="31">
        <f>FFA!N177</f>
        <v>0</v>
      </c>
      <c r="I174" s="31">
        <f>FFA!R177</f>
        <v>0</v>
      </c>
      <c r="J174" s="31">
        <f>FFA!S177</f>
        <v>0</v>
      </c>
      <c r="K174" s="31">
        <f>FFA!W177</f>
        <v>0</v>
      </c>
      <c r="L174" s="31">
        <f>FFA!X177</f>
        <v>0</v>
      </c>
      <c r="M174" s="31">
        <f>FFA!AB177</f>
        <v>0</v>
      </c>
      <c r="N174" s="31">
        <f>FFA!AC177</f>
        <v>0</v>
      </c>
      <c r="O174" s="31">
        <f>FFA!AG177</f>
        <v>0</v>
      </c>
      <c r="P174" s="31">
        <f>FFA!AH177</f>
        <v>0</v>
      </c>
      <c r="Q174" s="31">
        <f>FFA!AL177</f>
        <v>0</v>
      </c>
      <c r="R174" s="31">
        <f>FFA!AM177</f>
        <v>0</v>
      </c>
      <c r="S174" s="31">
        <f>FFA!AQ177</f>
        <v>0</v>
      </c>
      <c r="T174" s="31">
        <f>FFA!AR177</f>
        <v>0</v>
      </c>
      <c r="U174" s="31" t="str">
        <f t="shared" si="11"/>
        <v/>
      </c>
      <c r="V174" s="31" t="str">
        <f t="shared" si="12"/>
        <v/>
      </c>
      <c r="W174" s="31" t="str">
        <f t="shared" si="13"/>
        <v/>
      </c>
      <c r="X174" s="83" t="str">
        <f t="shared" si="14"/>
        <v/>
      </c>
    </row>
    <row r="175" spans="1:24" x14ac:dyDescent="0.2">
      <c r="A175" s="83" t="str">
        <f t="shared" si="10"/>
        <v/>
      </c>
      <c r="B175" s="29">
        <f>IF(FFA!B178="","",FFA!B178)</f>
        <v>0</v>
      </c>
      <c r="C175" s="81" t="str">
        <f>FFA!C178</f>
        <v>44-C</v>
      </c>
      <c r="D175" s="29" t="str">
        <f>IF(FFA!D178="","",FFA!D178)</f>
        <v/>
      </c>
      <c r="E175" s="31">
        <f>FFA!H178</f>
        <v>0</v>
      </c>
      <c r="F175" s="31">
        <f>FFA!I178</f>
        <v>0</v>
      </c>
      <c r="G175" s="31">
        <f>FFA!M178</f>
        <v>0</v>
      </c>
      <c r="H175" s="31">
        <f>FFA!N178</f>
        <v>0</v>
      </c>
      <c r="I175" s="31">
        <f>FFA!R178</f>
        <v>0</v>
      </c>
      <c r="J175" s="31">
        <f>FFA!S178</f>
        <v>0</v>
      </c>
      <c r="K175" s="31">
        <f>FFA!W178</f>
        <v>0</v>
      </c>
      <c r="L175" s="31">
        <f>FFA!X178</f>
        <v>0</v>
      </c>
      <c r="M175" s="31">
        <f>FFA!AB178</f>
        <v>0</v>
      </c>
      <c r="N175" s="31">
        <f>FFA!AC178</f>
        <v>0</v>
      </c>
      <c r="O175" s="31">
        <f>FFA!AG178</f>
        <v>0</v>
      </c>
      <c r="P175" s="31">
        <f>FFA!AH178</f>
        <v>0</v>
      </c>
      <c r="Q175" s="31">
        <f>FFA!AL178</f>
        <v>0</v>
      </c>
      <c r="R175" s="31">
        <f>FFA!AM178</f>
        <v>0</v>
      </c>
      <c r="S175" s="31">
        <f>FFA!AQ178</f>
        <v>0</v>
      </c>
      <c r="T175" s="31">
        <f>FFA!AR178</f>
        <v>0</v>
      </c>
      <c r="U175" s="31" t="str">
        <f t="shared" si="11"/>
        <v/>
      </c>
      <c r="V175" s="31" t="str">
        <f t="shared" si="12"/>
        <v/>
      </c>
      <c r="W175" s="31" t="str">
        <f t="shared" si="13"/>
        <v/>
      </c>
      <c r="X175" s="83" t="str">
        <f t="shared" si="14"/>
        <v/>
      </c>
    </row>
    <row r="176" spans="1:24" x14ac:dyDescent="0.2">
      <c r="A176" s="83" t="str">
        <f t="shared" si="10"/>
        <v/>
      </c>
      <c r="B176" s="29">
        <f>IF(FFA!B179="","",FFA!B179)</f>
        <v>0</v>
      </c>
      <c r="C176" s="81" t="str">
        <f>FFA!C179</f>
        <v>44-D</v>
      </c>
      <c r="D176" s="29" t="str">
        <f>IF(FFA!D179="","",FFA!D179)</f>
        <v/>
      </c>
      <c r="E176" s="31">
        <f>FFA!H179</f>
        <v>0</v>
      </c>
      <c r="F176" s="31">
        <f>FFA!I179</f>
        <v>0</v>
      </c>
      <c r="G176" s="31">
        <f>FFA!M179</f>
        <v>0</v>
      </c>
      <c r="H176" s="31">
        <f>FFA!N179</f>
        <v>0</v>
      </c>
      <c r="I176" s="31">
        <f>FFA!R179</f>
        <v>0</v>
      </c>
      <c r="J176" s="31">
        <f>FFA!S179</f>
        <v>0</v>
      </c>
      <c r="K176" s="31">
        <f>FFA!W179</f>
        <v>0</v>
      </c>
      <c r="L176" s="31">
        <f>FFA!X179</f>
        <v>0</v>
      </c>
      <c r="M176" s="31">
        <f>FFA!AB179</f>
        <v>0</v>
      </c>
      <c r="N176" s="31">
        <f>FFA!AC179</f>
        <v>0</v>
      </c>
      <c r="O176" s="31">
        <f>FFA!AG179</f>
        <v>0</v>
      </c>
      <c r="P176" s="31">
        <f>FFA!AH179</f>
        <v>0</v>
      </c>
      <c r="Q176" s="31">
        <f>FFA!AL179</f>
        <v>0</v>
      </c>
      <c r="R176" s="31">
        <f>FFA!AM179</f>
        <v>0</v>
      </c>
      <c r="S176" s="31">
        <f>FFA!AQ179</f>
        <v>0</v>
      </c>
      <c r="T176" s="31">
        <f>FFA!AR179</f>
        <v>0</v>
      </c>
      <c r="U176" s="31" t="str">
        <f t="shared" si="11"/>
        <v/>
      </c>
      <c r="V176" s="31" t="str">
        <f t="shared" si="12"/>
        <v/>
      </c>
      <c r="W176" s="31" t="str">
        <f t="shared" si="13"/>
        <v/>
      </c>
      <c r="X176" s="83" t="str">
        <f t="shared" si="14"/>
        <v/>
      </c>
    </row>
    <row r="177" spans="1:24" x14ac:dyDescent="0.2">
      <c r="A177" s="83" t="str">
        <f t="shared" si="10"/>
        <v/>
      </c>
      <c r="B177" s="29" t="str">
        <f>IF(FFA!B180="","",FFA!B180)</f>
        <v/>
      </c>
      <c r="C177" s="81" t="str">
        <f>FFA!C180</f>
        <v>45-A</v>
      </c>
      <c r="D177" s="29" t="str">
        <f>IF(FFA!D180="","",FFA!D180)</f>
        <v/>
      </c>
      <c r="E177" s="31">
        <f>FFA!H180</f>
        <v>0</v>
      </c>
      <c r="F177" s="31">
        <f>FFA!I180</f>
        <v>0</v>
      </c>
      <c r="G177" s="31">
        <f>FFA!M180</f>
        <v>0</v>
      </c>
      <c r="H177" s="31">
        <f>FFA!N180</f>
        <v>0</v>
      </c>
      <c r="I177" s="31">
        <f>FFA!R180</f>
        <v>0</v>
      </c>
      <c r="J177" s="31">
        <f>FFA!S180</f>
        <v>0</v>
      </c>
      <c r="K177" s="31">
        <f>FFA!W180</f>
        <v>0</v>
      </c>
      <c r="L177" s="31">
        <f>FFA!X180</f>
        <v>0</v>
      </c>
      <c r="M177" s="31">
        <f>FFA!AB180</f>
        <v>0</v>
      </c>
      <c r="N177" s="31">
        <f>FFA!AC180</f>
        <v>0</v>
      </c>
      <c r="O177" s="31">
        <f>FFA!AG180</f>
        <v>0</v>
      </c>
      <c r="P177" s="31">
        <f>FFA!AH180</f>
        <v>0</v>
      </c>
      <c r="Q177" s="31">
        <f>FFA!AL180</f>
        <v>0</v>
      </c>
      <c r="R177" s="31">
        <f>FFA!AM180</f>
        <v>0</v>
      </c>
      <c r="S177" s="31">
        <f>FFA!AQ180</f>
        <v>0</v>
      </c>
      <c r="T177" s="31">
        <f>FFA!AR180</f>
        <v>0</v>
      </c>
      <c r="U177" s="31" t="str">
        <f t="shared" si="11"/>
        <v/>
      </c>
      <c r="V177" s="31" t="str">
        <f t="shared" si="12"/>
        <v/>
      </c>
      <c r="W177" s="31" t="str">
        <f t="shared" si="13"/>
        <v/>
      </c>
      <c r="X177" s="83" t="str">
        <f t="shared" si="14"/>
        <v/>
      </c>
    </row>
    <row r="178" spans="1:24" x14ac:dyDescent="0.2">
      <c r="A178" s="83" t="str">
        <f t="shared" si="10"/>
        <v/>
      </c>
      <c r="B178" s="29">
        <f>IF(FFA!B181="","",FFA!B181)</f>
        <v>0</v>
      </c>
      <c r="C178" s="81" t="str">
        <f>FFA!C181</f>
        <v>45-B</v>
      </c>
      <c r="D178" s="29" t="str">
        <f>IF(FFA!D181="","",FFA!D181)</f>
        <v/>
      </c>
      <c r="E178" s="31">
        <f>FFA!H181</f>
        <v>0</v>
      </c>
      <c r="F178" s="31">
        <f>FFA!I181</f>
        <v>0</v>
      </c>
      <c r="G178" s="31">
        <f>FFA!M181</f>
        <v>0</v>
      </c>
      <c r="H178" s="31">
        <f>FFA!N181</f>
        <v>0</v>
      </c>
      <c r="I178" s="31">
        <f>FFA!R181</f>
        <v>0</v>
      </c>
      <c r="J178" s="31">
        <f>FFA!S181</f>
        <v>0</v>
      </c>
      <c r="K178" s="31">
        <f>FFA!W181</f>
        <v>0</v>
      </c>
      <c r="L178" s="31">
        <f>FFA!X181</f>
        <v>0</v>
      </c>
      <c r="M178" s="31">
        <f>FFA!AB181</f>
        <v>0</v>
      </c>
      <c r="N178" s="31">
        <f>FFA!AC181</f>
        <v>0</v>
      </c>
      <c r="O178" s="31">
        <f>FFA!AG181</f>
        <v>0</v>
      </c>
      <c r="P178" s="31">
        <f>FFA!AH181</f>
        <v>0</v>
      </c>
      <c r="Q178" s="31">
        <f>FFA!AL181</f>
        <v>0</v>
      </c>
      <c r="R178" s="31">
        <f>FFA!AM181</f>
        <v>0</v>
      </c>
      <c r="S178" s="31">
        <f>FFA!AQ181</f>
        <v>0</v>
      </c>
      <c r="T178" s="31">
        <f>FFA!AR181</f>
        <v>0</v>
      </c>
      <c r="U178" s="31" t="str">
        <f t="shared" si="11"/>
        <v/>
      </c>
      <c r="V178" s="31" t="str">
        <f t="shared" si="12"/>
        <v/>
      </c>
      <c r="W178" s="31" t="str">
        <f t="shared" si="13"/>
        <v/>
      </c>
      <c r="X178" s="83" t="str">
        <f t="shared" si="14"/>
        <v/>
      </c>
    </row>
    <row r="179" spans="1:24" x14ac:dyDescent="0.2">
      <c r="A179" s="83" t="str">
        <f t="shared" si="10"/>
        <v/>
      </c>
      <c r="B179" s="29">
        <f>IF(FFA!B182="","",FFA!B182)</f>
        <v>0</v>
      </c>
      <c r="C179" s="81" t="str">
        <f>FFA!C182</f>
        <v>45-C</v>
      </c>
      <c r="D179" s="29" t="str">
        <f>IF(FFA!D182="","",FFA!D182)</f>
        <v/>
      </c>
      <c r="E179" s="31">
        <f>FFA!H182</f>
        <v>0</v>
      </c>
      <c r="F179" s="31">
        <f>FFA!I182</f>
        <v>0</v>
      </c>
      <c r="G179" s="31">
        <f>FFA!M182</f>
        <v>0</v>
      </c>
      <c r="H179" s="31">
        <f>FFA!N182</f>
        <v>0</v>
      </c>
      <c r="I179" s="31">
        <f>FFA!R182</f>
        <v>0</v>
      </c>
      <c r="J179" s="31">
        <f>FFA!S182</f>
        <v>0</v>
      </c>
      <c r="K179" s="31">
        <f>FFA!W182</f>
        <v>0</v>
      </c>
      <c r="L179" s="31">
        <f>FFA!X182</f>
        <v>0</v>
      </c>
      <c r="M179" s="31">
        <f>FFA!AB182</f>
        <v>0</v>
      </c>
      <c r="N179" s="31">
        <f>FFA!AC182</f>
        <v>0</v>
      </c>
      <c r="O179" s="31">
        <f>FFA!AG182</f>
        <v>0</v>
      </c>
      <c r="P179" s="31">
        <f>FFA!AH182</f>
        <v>0</v>
      </c>
      <c r="Q179" s="31">
        <f>FFA!AL182</f>
        <v>0</v>
      </c>
      <c r="R179" s="31">
        <f>FFA!AM182</f>
        <v>0</v>
      </c>
      <c r="S179" s="31">
        <f>FFA!AQ182</f>
        <v>0</v>
      </c>
      <c r="T179" s="31">
        <f>FFA!AR182</f>
        <v>0</v>
      </c>
      <c r="U179" s="31" t="str">
        <f t="shared" si="11"/>
        <v/>
      </c>
      <c r="V179" s="31" t="str">
        <f t="shared" si="12"/>
        <v/>
      </c>
      <c r="W179" s="31" t="str">
        <f t="shared" si="13"/>
        <v/>
      </c>
      <c r="X179" s="83" t="str">
        <f t="shared" si="14"/>
        <v/>
      </c>
    </row>
    <row r="180" spans="1:24" x14ac:dyDescent="0.2">
      <c r="A180" s="83" t="str">
        <f t="shared" si="10"/>
        <v/>
      </c>
      <c r="B180" s="29">
        <f>IF(FFA!B183="","",FFA!B183)</f>
        <v>0</v>
      </c>
      <c r="C180" s="81" t="str">
        <f>FFA!C183</f>
        <v>45-D</v>
      </c>
      <c r="D180" s="29" t="str">
        <f>IF(FFA!D183="","",FFA!D183)</f>
        <v/>
      </c>
      <c r="E180" s="31">
        <f>FFA!H183</f>
        <v>0</v>
      </c>
      <c r="F180" s="31">
        <f>FFA!I183</f>
        <v>0</v>
      </c>
      <c r="G180" s="31">
        <f>FFA!M183</f>
        <v>0</v>
      </c>
      <c r="H180" s="31">
        <f>FFA!N183</f>
        <v>0</v>
      </c>
      <c r="I180" s="31">
        <f>FFA!R183</f>
        <v>0</v>
      </c>
      <c r="J180" s="31">
        <f>FFA!S183</f>
        <v>0</v>
      </c>
      <c r="K180" s="31">
        <f>FFA!W183</f>
        <v>0</v>
      </c>
      <c r="L180" s="31">
        <f>FFA!X183</f>
        <v>0</v>
      </c>
      <c r="M180" s="31">
        <f>FFA!AB183</f>
        <v>0</v>
      </c>
      <c r="N180" s="31">
        <f>FFA!AC183</f>
        <v>0</v>
      </c>
      <c r="O180" s="31">
        <f>FFA!AG183</f>
        <v>0</v>
      </c>
      <c r="P180" s="31">
        <f>FFA!AH183</f>
        <v>0</v>
      </c>
      <c r="Q180" s="31">
        <f>FFA!AL183</f>
        <v>0</v>
      </c>
      <c r="R180" s="31">
        <f>FFA!AM183</f>
        <v>0</v>
      </c>
      <c r="S180" s="31">
        <f>FFA!AQ183</f>
        <v>0</v>
      </c>
      <c r="T180" s="31">
        <f>FFA!AR183</f>
        <v>0</v>
      </c>
      <c r="U180" s="31" t="str">
        <f t="shared" si="11"/>
        <v/>
      </c>
      <c r="V180" s="31" t="str">
        <f t="shared" si="12"/>
        <v/>
      </c>
      <c r="W180" s="31" t="str">
        <f t="shared" si="13"/>
        <v/>
      </c>
      <c r="X180" s="83" t="str">
        <f t="shared" si="14"/>
        <v/>
      </c>
    </row>
    <row r="181" spans="1:24" x14ac:dyDescent="0.2">
      <c r="A181" s="83" t="str">
        <f t="shared" si="10"/>
        <v/>
      </c>
      <c r="B181" s="29" t="str">
        <f>IF(FFA!B184="","",FFA!B184)</f>
        <v/>
      </c>
      <c r="C181" s="81" t="str">
        <f>FFA!C184</f>
        <v>46-A</v>
      </c>
      <c r="D181" s="29" t="str">
        <f>IF(FFA!D184="","",FFA!D184)</f>
        <v/>
      </c>
      <c r="E181" s="31">
        <f>FFA!H184</f>
        <v>0</v>
      </c>
      <c r="F181" s="31">
        <f>FFA!I184</f>
        <v>0</v>
      </c>
      <c r="G181" s="31">
        <f>FFA!M184</f>
        <v>0</v>
      </c>
      <c r="H181" s="31">
        <f>FFA!N184</f>
        <v>0</v>
      </c>
      <c r="I181" s="31">
        <f>FFA!R184</f>
        <v>0</v>
      </c>
      <c r="J181" s="31">
        <f>FFA!S184</f>
        <v>0</v>
      </c>
      <c r="K181" s="31">
        <f>FFA!W184</f>
        <v>0</v>
      </c>
      <c r="L181" s="31">
        <f>FFA!X184</f>
        <v>0</v>
      </c>
      <c r="M181" s="31">
        <f>FFA!AB184</f>
        <v>0</v>
      </c>
      <c r="N181" s="31">
        <f>FFA!AC184</f>
        <v>0</v>
      </c>
      <c r="O181" s="31">
        <f>FFA!AG184</f>
        <v>0</v>
      </c>
      <c r="P181" s="31">
        <f>FFA!AH184</f>
        <v>0</v>
      </c>
      <c r="Q181" s="31">
        <f>FFA!AL184</f>
        <v>0</v>
      </c>
      <c r="R181" s="31">
        <f>FFA!AM184</f>
        <v>0</v>
      </c>
      <c r="S181" s="31">
        <f>FFA!AQ184</f>
        <v>0</v>
      </c>
      <c r="T181" s="31">
        <f>FFA!AR184</f>
        <v>0</v>
      </c>
      <c r="U181" s="31" t="str">
        <f t="shared" si="11"/>
        <v/>
      </c>
      <c r="V181" s="31" t="str">
        <f t="shared" si="12"/>
        <v/>
      </c>
      <c r="W181" s="31" t="str">
        <f t="shared" si="13"/>
        <v/>
      </c>
      <c r="X181" s="83" t="str">
        <f t="shared" si="14"/>
        <v/>
      </c>
    </row>
    <row r="182" spans="1:24" x14ac:dyDescent="0.2">
      <c r="A182" s="83" t="str">
        <f t="shared" si="10"/>
        <v/>
      </c>
      <c r="B182" s="29">
        <f>IF(FFA!B185="","",FFA!B185)</f>
        <v>0</v>
      </c>
      <c r="C182" s="81" t="str">
        <f>FFA!C185</f>
        <v>46-B</v>
      </c>
      <c r="D182" s="29" t="str">
        <f>IF(FFA!D185="","",FFA!D185)</f>
        <v/>
      </c>
      <c r="E182" s="31">
        <f>FFA!H185</f>
        <v>0</v>
      </c>
      <c r="F182" s="31">
        <f>FFA!I185</f>
        <v>0</v>
      </c>
      <c r="G182" s="31">
        <f>FFA!M185</f>
        <v>0</v>
      </c>
      <c r="H182" s="31">
        <f>FFA!N185</f>
        <v>0</v>
      </c>
      <c r="I182" s="31">
        <f>FFA!R185</f>
        <v>0</v>
      </c>
      <c r="J182" s="31">
        <f>FFA!S185</f>
        <v>0</v>
      </c>
      <c r="K182" s="31">
        <f>FFA!W185</f>
        <v>0</v>
      </c>
      <c r="L182" s="31">
        <f>FFA!X185</f>
        <v>0</v>
      </c>
      <c r="M182" s="31">
        <f>FFA!AB185</f>
        <v>0</v>
      </c>
      <c r="N182" s="31">
        <f>FFA!AC185</f>
        <v>0</v>
      </c>
      <c r="O182" s="31">
        <f>FFA!AG185</f>
        <v>0</v>
      </c>
      <c r="P182" s="31">
        <f>FFA!AH185</f>
        <v>0</v>
      </c>
      <c r="Q182" s="31">
        <f>FFA!AL185</f>
        <v>0</v>
      </c>
      <c r="R182" s="31">
        <f>FFA!AM185</f>
        <v>0</v>
      </c>
      <c r="S182" s="31">
        <f>FFA!AQ185</f>
        <v>0</v>
      </c>
      <c r="T182" s="31">
        <f>FFA!AR185</f>
        <v>0</v>
      </c>
      <c r="U182" s="31" t="str">
        <f t="shared" si="11"/>
        <v/>
      </c>
      <c r="V182" s="31" t="str">
        <f t="shared" si="12"/>
        <v/>
      </c>
      <c r="W182" s="31" t="str">
        <f t="shared" si="13"/>
        <v/>
      </c>
      <c r="X182" s="83" t="str">
        <f t="shared" si="14"/>
        <v/>
      </c>
    </row>
    <row r="183" spans="1:24" x14ac:dyDescent="0.2">
      <c r="A183" s="83" t="str">
        <f t="shared" si="10"/>
        <v/>
      </c>
      <c r="B183" s="29">
        <f>IF(FFA!B186="","",FFA!B186)</f>
        <v>0</v>
      </c>
      <c r="C183" s="81" t="str">
        <f>FFA!C186</f>
        <v>46-C</v>
      </c>
      <c r="D183" s="29" t="str">
        <f>IF(FFA!D186="","",FFA!D186)</f>
        <v/>
      </c>
      <c r="E183" s="31">
        <f>FFA!H186</f>
        <v>0</v>
      </c>
      <c r="F183" s="31">
        <f>FFA!I186</f>
        <v>0</v>
      </c>
      <c r="G183" s="31">
        <f>FFA!M186</f>
        <v>0</v>
      </c>
      <c r="H183" s="31">
        <f>FFA!N186</f>
        <v>0</v>
      </c>
      <c r="I183" s="31">
        <f>FFA!R186</f>
        <v>0</v>
      </c>
      <c r="J183" s="31">
        <f>FFA!S186</f>
        <v>0</v>
      </c>
      <c r="K183" s="31">
        <f>FFA!W186</f>
        <v>0</v>
      </c>
      <c r="L183" s="31">
        <f>FFA!X186</f>
        <v>0</v>
      </c>
      <c r="M183" s="31">
        <f>FFA!AB186</f>
        <v>0</v>
      </c>
      <c r="N183" s="31">
        <f>FFA!AC186</f>
        <v>0</v>
      </c>
      <c r="O183" s="31">
        <f>FFA!AG186</f>
        <v>0</v>
      </c>
      <c r="P183" s="31">
        <f>FFA!AH186</f>
        <v>0</v>
      </c>
      <c r="Q183" s="31">
        <f>FFA!AL186</f>
        <v>0</v>
      </c>
      <c r="R183" s="31">
        <f>FFA!AM186</f>
        <v>0</v>
      </c>
      <c r="S183" s="31">
        <f>FFA!AQ186</f>
        <v>0</v>
      </c>
      <c r="T183" s="31">
        <f>FFA!AR186</f>
        <v>0</v>
      </c>
      <c r="U183" s="31" t="str">
        <f t="shared" si="11"/>
        <v/>
      </c>
      <c r="V183" s="31" t="str">
        <f t="shared" si="12"/>
        <v/>
      </c>
      <c r="W183" s="31" t="str">
        <f t="shared" si="13"/>
        <v/>
      </c>
      <c r="X183" s="83" t="str">
        <f t="shared" si="14"/>
        <v/>
      </c>
    </row>
    <row r="184" spans="1:24" x14ac:dyDescent="0.2">
      <c r="A184" s="83" t="str">
        <f t="shared" si="10"/>
        <v/>
      </c>
      <c r="B184" s="29">
        <f>IF(FFA!B187="","",FFA!B187)</f>
        <v>0</v>
      </c>
      <c r="C184" s="81" t="str">
        <f>FFA!C187</f>
        <v>46-D</v>
      </c>
      <c r="D184" s="29" t="str">
        <f>IF(FFA!D187="","",FFA!D187)</f>
        <v/>
      </c>
      <c r="E184" s="31">
        <f>FFA!H187</f>
        <v>0</v>
      </c>
      <c r="F184" s="31">
        <f>FFA!I187</f>
        <v>0</v>
      </c>
      <c r="G184" s="31">
        <f>FFA!M187</f>
        <v>0</v>
      </c>
      <c r="H184" s="31">
        <f>FFA!N187</f>
        <v>0</v>
      </c>
      <c r="I184" s="31">
        <f>FFA!R187</f>
        <v>0</v>
      </c>
      <c r="J184" s="31">
        <f>FFA!S187</f>
        <v>0</v>
      </c>
      <c r="K184" s="31">
        <f>FFA!W187</f>
        <v>0</v>
      </c>
      <c r="L184" s="31">
        <f>FFA!X187</f>
        <v>0</v>
      </c>
      <c r="M184" s="31">
        <f>FFA!AB187</f>
        <v>0</v>
      </c>
      <c r="N184" s="31">
        <f>FFA!AC187</f>
        <v>0</v>
      </c>
      <c r="O184" s="31">
        <f>FFA!AG187</f>
        <v>0</v>
      </c>
      <c r="P184" s="31">
        <f>FFA!AH187</f>
        <v>0</v>
      </c>
      <c r="Q184" s="31">
        <f>FFA!AL187</f>
        <v>0</v>
      </c>
      <c r="R184" s="31">
        <f>FFA!AM187</f>
        <v>0</v>
      </c>
      <c r="S184" s="31">
        <f>FFA!AQ187</f>
        <v>0</v>
      </c>
      <c r="T184" s="31">
        <f>FFA!AR187</f>
        <v>0</v>
      </c>
      <c r="U184" s="31" t="str">
        <f t="shared" si="11"/>
        <v/>
      </c>
      <c r="V184" s="31" t="str">
        <f t="shared" si="12"/>
        <v/>
      </c>
      <c r="W184" s="31" t="str">
        <f t="shared" si="13"/>
        <v/>
      </c>
      <c r="X184" s="83" t="str">
        <f t="shared" si="14"/>
        <v/>
      </c>
    </row>
    <row r="185" spans="1:24" x14ac:dyDescent="0.2">
      <c r="A185" s="83" t="str">
        <f t="shared" si="10"/>
        <v/>
      </c>
      <c r="B185" s="29" t="str">
        <f>IF(FFA!B188="","",FFA!B188)</f>
        <v/>
      </c>
      <c r="C185" s="81" t="str">
        <f>FFA!C188</f>
        <v>47-A</v>
      </c>
      <c r="D185" s="29" t="str">
        <f>IF(FFA!D188="","",FFA!D188)</f>
        <v/>
      </c>
      <c r="E185" s="31">
        <f>FFA!H188</f>
        <v>0</v>
      </c>
      <c r="F185" s="31">
        <f>FFA!I188</f>
        <v>0</v>
      </c>
      <c r="G185" s="31">
        <f>FFA!M188</f>
        <v>0</v>
      </c>
      <c r="H185" s="31">
        <f>FFA!N188</f>
        <v>0</v>
      </c>
      <c r="I185" s="31">
        <f>FFA!R188</f>
        <v>0</v>
      </c>
      <c r="J185" s="31">
        <f>FFA!S188</f>
        <v>0</v>
      </c>
      <c r="K185" s="31">
        <f>FFA!W188</f>
        <v>0</v>
      </c>
      <c r="L185" s="31">
        <f>FFA!X188</f>
        <v>0</v>
      </c>
      <c r="M185" s="31">
        <f>FFA!AB188</f>
        <v>0</v>
      </c>
      <c r="N185" s="31">
        <f>FFA!AC188</f>
        <v>0</v>
      </c>
      <c r="O185" s="31">
        <f>FFA!AG188</f>
        <v>0</v>
      </c>
      <c r="P185" s="31">
        <f>FFA!AH188</f>
        <v>0</v>
      </c>
      <c r="Q185" s="31">
        <f>FFA!AL188</f>
        <v>0</v>
      </c>
      <c r="R185" s="31">
        <f>FFA!AM188</f>
        <v>0</v>
      </c>
      <c r="S185" s="31">
        <f>FFA!AQ188</f>
        <v>0</v>
      </c>
      <c r="T185" s="31">
        <f>FFA!AR188</f>
        <v>0</v>
      </c>
      <c r="U185" s="31" t="str">
        <f t="shared" si="11"/>
        <v/>
      </c>
      <c r="V185" s="31" t="str">
        <f t="shared" si="12"/>
        <v/>
      </c>
      <c r="W185" s="31" t="str">
        <f t="shared" si="13"/>
        <v/>
      </c>
      <c r="X185" s="83" t="str">
        <f t="shared" si="14"/>
        <v/>
      </c>
    </row>
    <row r="186" spans="1:24" x14ac:dyDescent="0.2">
      <c r="A186" s="83" t="str">
        <f t="shared" si="10"/>
        <v/>
      </c>
      <c r="B186" s="29">
        <f>IF(FFA!B189="","",FFA!B189)</f>
        <v>0</v>
      </c>
      <c r="C186" s="81" t="str">
        <f>FFA!C189</f>
        <v>47-B</v>
      </c>
      <c r="D186" s="29" t="str">
        <f>IF(FFA!D189="","",FFA!D189)</f>
        <v/>
      </c>
      <c r="E186" s="31">
        <f>FFA!H189</f>
        <v>0</v>
      </c>
      <c r="F186" s="31">
        <f>FFA!I189</f>
        <v>0</v>
      </c>
      <c r="G186" s="31">
        <f>FFA!M189</f>
        <v>0</v>
      </c>
      <c r="H186" s="31">
        <f>FFA!N189</f>
        <v>0</v>
      </c>
      <c r="I186" s="31">
        <f>FFA!R189</f>
        <v>0</v>
      </c>
      <c r="J186" s="31">
        <f>FFA!S189</f>
        <v>0</v>
      </c>
      <c r="K186" s="31">
        <f>FFA!W189</f>
        <v>0</v>
      </c>
      <c r="L186" s="31">
        <f>FFA!X189</f>
        <v>0</v>
      </c>
      <c r="M186" s="31">
        <f>FFA!AB189</f>
        <v>0</v>
      </c>
      <c r="N186" s="31">
        <f>FFA!AC189</f>
        <v>0</v>
      </c>
      <c r="O186" s="31">
        <f>FFA!AG189</f>
        <v>0</v>
      </c>
      <c r="P186" s="31">
        <f>FFA!AH189</f>
        <v>0</v>
      </c>
      <c r="Q186" s="31">
        <f>FFA!AL189</f>
        <v>0</v>
      </c>
      <c r="R186" s="31">
        <f>FFA!AM189</f>
        <v>0</v>
      </c>
      <c r="S186" s="31">
        <f>FFA!AQ189</f>
        <v>0</v>
      </c>
      <c r="T186" s="31">
        <f>FFA!AR189</f>
        <v>0</v>
      </c>
      <c r="U186" s="31" t="str">
        <f t="shared" si="11"/>
        <v/>
      </c>
      <c r="V186" s="31" t="str">
        <f t="shared" si="12"/>
        <v/>
      </c>
      <c r="W186" s="31" t="str">
        <f t="shared" si="13"/>
        <v/>
      </c>
      <c r="X186" s="83" t="str">
        <f t="shared" si="14"/>
        <v/>
      </c>
    </row>
    <row r="187" spans="1:24" x14ac:dyDescent="0.2">
      <c r="A187" s="83" t="str">
        <f t="shared" si="10"/>
        <v/>
      </c>
      <c r="B187" s="29">
        <f>IF(FFA!B190="","",FFA!B190)</f>
        <v>0</v>
      </c>
      <c r="C187" s="81" t="str">
        <f>FFA!C190</f>
        <v>47-C</v>
      </c>
      <c r="D187" s="29" t="str">
        <f>IF(FFA!D190="","",FFA!D190)</f>
        <v/>
      </c>
      <c r="E187" s="31">
        <f>FFA!H190</f>
        <v>0</v>
      </c>
      <c r="F187" s="31">
        <f>FFA!I190</f>
        <v>0</v>
      </c>
      <c r="G187" s="31">
        <f>FFA!M190</f>
        <v>0</v>
      </c>
      <c r="H187" s="31">
        <f>FFA!N190</f>
        <v>0</v>
      </c>
      <c r="I187" s="31">
        <f>FFA!R190</f>
        <v>0</v>
      </c>
      <c r="J187" s="31">
        <f>FFA!S190</f>
        <v>0</v>
      </c>
      <c r="K187" s="31">
        <f>FFA!W190</f>
        <v>0</v>
      </c>
      <c r="L187" s="31">
        <f>FFA!X190</f>
        <v>0</v>
      </c>
      <c r="M187" s="31">
        <f>FFA!AB190</f>
        <v>0</v>
      </c>
      <c r="N187" s="31">
        <f>FFA!AC190</f>
        <v>0</v>
      </c>
      <c r="O187" s="31">
        <f>FFA!AG190</f>
        <v>0</v>
      </c>
      <c r="P187" s="31">
        <f>FFA!AH190</f>
        <v>0</v>
      </c>
      <c r="Q187" s="31">
        <f>FFA!AL190</f>
        <v>0</v>
      </c>
      <c r="R187" s="31">
        <f>FFA!AM190</f>
        <v>0</v>
      </c>
      <c r="S187" s="31">
        <f>FFA!AQ190</f>
        <v>0</v>
      </c>
      <c r="T187" s="31">
        <f>FFA!AR190</f>
        <v>0</v>
      </c>
      <c r="U187" s="31" t="str">
        <f t="shared" si="11"/>
        <v/>
      </c>
      <c r="V187" s="31" t="str">
        <f t="shared" si="12"/>
        <v/>
      </c>
      <c r="W187" s="31" t="str">
        <f t="shared" si="13"/>
        <v/>
      </c>
      <c r="X187" s="83" t="str">
        <f t="shared" si="14"/>
        <v/>
      </c>
    </row>
    <row r="188" spans="1:24" x14ac:dyDescent="0.2">
      <c r="A188" s="83" t="str">
        <f t="shared" si="10"/>
        <v/>
      </c>
      <c r="B188" s="29">
        <f>IF(FFA!B191="","",FFA!B191)</f>
        <v>0</v>
      </c>
      <c r="C188" s="81" t="str">
        <f>FFA!C191</f>
        <v>47-D</v>
      </c>
      <c r="D188" s="29" t="str">
        <f>IF(FFA!D191="","",FFA!D191)</f>
        <v/>
      </c>
      <c r="E188" s="31">
        <f>FFA!H191</f>
        <v>0</v>
      </c>
      <c r="F188" s="31">
        <f>FFA!I191</f>
        <v>0</v>
      </c>
      <c r="G188" s="31">
        <f>FFA!M191</f>
        <v>0</v>
      </c>
      <c r="H188" s="31">
        <f>FFA!N191</f>
        <v>0</v>
      </c>
      <c r="I188" s="31">
        <f>FFA!R191</f>
        <v>0</v>
      </c>
      <c r="J188" s="31">
        <f>FFA!S191</f>
        <v>0</v>
      </c>
      <c r="K188" s="31">
        <f>FFA!W191</f>
        <v>0</v>
      </c>
      <c r="L188" s="31">
        <f>FFA!X191</f>
        <v>0</v>
      </c>
      <c r="M188" s="31">
        <f>FFA!AB191</f>
        <v>0</v>
      </c>
      <c r="N188" s="31">
        <f>FFA!AC191</f>
        <v>0</v>
      </c>
      <c r="O188" s="31">
        <f>FFA!AG191</f>
        <v>0</v>
      </c>
      <c r="P188" s="31">
        <f>FFA!AH191</f>
        <v>0</v>
      </c>
      <c r="Q188" s="31">
        <f>FFA!AL191</f>
        <v>0</v>
      </c>
      <c r="R188" s="31">
        <f>FFA!AM191</f>
        <v>0</v>
      </c>
      <c r="S188" s="31">
        <f>FFA!AQ191</f>
        <v>0</v>
      </c>
      <c r="T188" s="31">
        <f>FFA!AR191</f>
        <v>0</v>
      </c>
      <c r="U188" s="31" t="str">
        <f t="shared" si="11"/>
        <v/>
      </c>
      <c r="V188" s="31" t="str">
        <f t="shared" si="12"/>
        <v/>
      </c>
      <c r="W188" s="31" t="str">
        <f t="shared" si="13"/>
        <v/>
      </c>
      <c r="X188" s="83" t="str">
        <f t="shared" si="14"/>
        <v/>
      </c>
    </row>
    <row r="189" spans="1:24" x14ac:dyDescent="0.2">
      <c r="A189" s="83" t="str">
        <f t="shared" si="10"/>
        <v/>
      </c>
      <c r="B189" s="29" t="str">
        <f>IF(FFA!B192="","",FFA!B192)</f>
        <v/>
      </c>
      <c r="C189" s="81" t="str">
        <f>FFA!C192</f>
        <v>48-A</v>
      </c>
      <c r="D189" s="29" t="str">
        <f>IF(FFA!D192="","",FFA!D192)</f>
        <v/>
      </c>
      <c r="E189" s="31">
        <f>FFA!H192</f>
        <v>0</v>
      </c>
      <c r="F189" s="31">
        <f>FFA!I192</f>
        <v>0</v>
      </c>
      <c r="G189" s="31">
        <f>FFA!M192</f>
        <v>0</v>
      </c>
      <c r="H189" s="31">
        <f>FFA!N192</f>
        <v>0</v>
      </c>
      <c r="I189" s="31">
        <f>FFA!R192</f>
        <v>0</v>
      </c>
      <c r="J189" s="31">
        <f>FFA!S192</f>
        <v>0</v>
      </c>
      <c r="K189" s="31">
        <f>FFA!W192</f>
        <v>0</v>
      </c>
      <c r="L189" s="31">
        <f>FFA!X192</f>
        <v>0</v>
      </c>
      <c r="M189" s="31">
        <f>FFA!AB192</f>
        <v>0</v>
      </c>
      <c r="N189" s="31">
        <f>FFA!AC192</f>
        <v>0</v>
      </c>
      <c r="O189" s="31">
        <f>FFA!AG192</f>
        <v>0</v>
      </c>
      <c r="P189" s="31">
        <f>FFA!AH192</f>
        <v>0</v>
      </c>
      <c r="Q189" s="31">
        <f>FFA!AL192</f>
        <v>0</v>
      </c>
      <c r="R189" s="31">
        <f>FFA!AM192</f>
        <v>0</v>
      </c>
      <c r="S189" s="31">
        <f>FFA!AQ192</f>
        <v>0</v>
      </c>
      <c r="T189" s="31">
        <f>FFA!AR192</f>
        <v>0</v>
      </c>
      <c r="U189" s="31" t="str">
        <f t="shared" si="11"/>
        <v/>
      </c>
      <c r="V189" s="31" t="str">
        <f t="shared" si="12"/>
        <v/>
      </c>
      <c r="W189" s="31" t="str">
        <f t="shared" si="13"/>
        <v/>
      </c>
      <c r="X189" s="83" t="str">
        <f t="shared" si="14"/>
        <v/>
      </c>
    </row>
    <row r="190" spans="1:24" x14ac:dyDescent="0.2">
      <c r="A190" s="83" t="str">
        <f t="shared" si="10"/>
        <v/>
      </c>
      <c r="B190" s="29">
        <f>IF(FFA!B193="","",FFA!B193)</f>
        <v>0</v>
      </c>
      <c r="C190" s="81" t="str">
        <f>FFA!C193</f>
        <v>48-B</v>
      </c>
      <c r="D190" s="29" t="str">
        <f>IF(FFA!D193="","",FFA!D193)</f>
        <v/>
      </c>
      <c r="E190" s="31">
        <f>FFA!H193</f>
        <v>0</v>
      </c>
      <c r="F190" s="31">
        <f>FFA!I193</f>
        <v>0</v>
      </c>
      <c r="G190" s="31">
        <f>FFA!M193</f>
        <v>0</v>
      </c>
      <c r="H190" s="31">
        <f>FFA!N193</f>
        <v>0</v>
      </c>
      <c r="I190" s="31">
        <f>FFA!R193</f>
        <v>0</v>
      </c>
      <c r="J190" s="31">
        <f>FFA!S193</f>
        <v>0</v>
      </c>
      <c r="K190" s="31">
        <f>FFA!W193</f>
        <v>0</v>
      </c>
      <c r="L190" s="31">
        <f>FFA!X193</f>
        <v>0</v>
      </c>
      <c r="M190" s="31">
        <f>FFA!AB193</f>
        <v>0</v>
      </c>
      <c r="N190" s="31">
        <f>FFA!AC193</f>
        <v>0</v>
      </c>
      <c r="O190" s="31">
        <f>FFA!AG193</f>
        <v>0</v>
      </c>
      <c r="P190" s="31">
        <f>FFA!AH193</f>
        <v>0</v>
      </c>
      <c r="Q190" s="31">
        <f>FFA!AL193</f>
        <v>0</v>
      </c>
      <c r="R190" s="31">
        <f>FFA!AM193</f>
        <v>0</v>
      </c>
      <c r="S190" s="31">
        <f>FFA!AQ193</f>
        <v>0</v>
      </c>
      <c r="T190" s="31">
        <f>FFA!AR193</f>
        <v>0</v>
      </c>
      <c r="U190" s="31" t="str">
        <f t="shared" si="11"/>
        <v/>
      </c>
      <c r="V190" s="31" t="str">
        <f t="shared" si="12"/>
        <v/>
      </c>
      <c r="W190" s="31" t="str">
        <f t="shared" si="13"/>
        <v/>
      </c>
      <c r="X190" s="83" t="str">
        <f t="shared" si="14"/>
        <v/>
      </c>
    </row>
    <row r="191" spans="1:24" x14ac:dyDescent="0.2">
      <c r="A191" s="83" t="str">
        <f t="shared" si="10"/>
        <v/>
      </c>
      <c r="B191" s="29">
        <f>IF(FFA!B194="","",FFA!B194)</f>
        <v>0</v>
      </c>
      <c r="C191" s="81" t="str">
        <f>FFA!C194</f>
        <v>48-C</v>
      </c>
      <c r="D191" s="29" t="str">
        <f>IF(FFA!D194="","",FFA!D194)</f>
        <v/>
      </c>
      <c r="E191" s="31">
        <f>FFA!H194</f>
        <v>0</v>
      </c>
      <c r="F191" s="31">
        <f>FFA!I194</f>
        <v>0</v>
      </c>
      <c r="G191" s="31">
        <f>FFA!M194</f>
        <v>0</v>
      </c>
      <c r="H191" s="31">
        <f>FFA!N194</f>
        <v>0</v>
      </c>
      <c r="I191" s="31">
        <f>FFA!R194</f>
        <v>0</v>
      </c>
      <c r="J191" s="31">
        <f>FFA!S194</f>
        <v>0</v>
      </c>
      <c r="K191" s="31">
        <f>FFA!W194</f>
        <v>0</v>
      </c>
      <c r="L191" s="31">
        <f>FFA!X194</f>
        <v>0</v>
      </c>
      <c r="M191" s="31">
        <f>FFA!AB194</f>
        <v>0</v>
      </c>
      <c r="N191" s="31">
        <f>FFA!AC194</f>
        <v>0</v>
      </c>
      <c r="O191" s="31">
        <f>FFA!AG194</f>
        <v>0</v>
      </c>
      <c r="P191" s="31">
        <f>FFA!AH194</f>
        <v>0</v>
      </c>
      <c r="Q191" s="31">
        <f>FFA!AL194</f>
        <v>0</v>
      </c>
      <c r="R191" s="31">
        <f>FFA!AM194</f>
        <v>0</v>
      </c>
      <c r="S191" s="31">
        <f>FFA!AQ194</f>
        <v>0</v>
      </c>
      <c r="T191" s="31">
        <f>FFA!AR194</f>
        <v>0</v>
      </c>
      <c r="U191" s="31" t="str">
        <f t="shared" si="11"/>
        <v/>
      </c>
      <c r="V191" s="31" t="str">
        <f t="shared" si="12"/>
        <v/>
      </c>
      <c r="W191" s="31" t="str">
        <f t="shared" si="13"/>
        <v/>
      </c>
      <c r="X191" s="83" t="str">
        <f t="shared" si="14"/>
        <v/>
      </c>
    </row>
    <row r="192" spans="1:24" x14ac:dyDescent="0.2">
      <c r="A192" s="83" t="str">
        <f t="shared" si="10"/>
        <v/>
      </c>
      <c r="B192" s="29">
        <f>IF(FFA!B195="","",FFA!B195)</f>
        <v>0</v>
      </c>
      <c r="C192" s="81" t="str">
        <f>FFA!C195</f>
        <v>48-D</v>
      </c>
      <c r="D192" s="29" t="str">
        <f>IF(FFA!D195="","",FFA!D195)</f>
        <v/>
      </c>
      <c r="E192" s="31">
        <f>FFA!H195</f>
        <v>0</v>
      </c>
      <c r="F192" s="31">
        <f>FFA!I195</f>
        <v>0</v>
      </c>
      <c r="G192" s="31">
        <f>FFA!M195</f>
        <v>0</v>
      </c>
      <c r="H192" s="31">
        <f>FFA!N195</f>
        <v>0</v>
      </c>
      <c r="I192" s="31">
        <f>FFA!R195</f>
        <v>0</v>
      </c>
      <c r="J192" s="31">
        <f>FFA!S195</f>
        <v>0</v>
      </c>
      <c r="K192" s="31">
        <f>FFA!W195</f>
        <v>0</v>
      </c>
      <c r="L192" s="31">
        <f>FFA!X195</f>
        <v>0</v>
      </c>
      <c r="M192" s="31">
        <f>FFA!AB195</f>
        <v>0</v>
      </c>
      <c r="N192" s="31">
        <f>FFA!AC195</f>
        <v>0</v>
      </c>
      <c r="O192" s="31">
        <f>FFA!AG195</f>
        <v>0</v>
      </c>
      <c r="P192" s="31">
        <f>FFA!AH195</f>
        <v>0</v>
      </c>
      <c r="Q192" s="31">
        <f>FFA!AL195</f>
        <v>0</v>
      </c>
      <c r="R192" s="31">
        <f>FFA!AM195</f>
        <v>0</v>
      </c>
      <c r="S192" s="31">
        <f>FFA!AQ195</f>
        <v>0</v>
      </c>
      <c r="T192" s="31">
        <f>FFA!AR195</f>
        <v>0</v>
      </c>
      <c r="U192" s="31" t="str">
        <f t="shared" si="11"/>
        <v/>
      </c>
      <c r="V192" s="31" t="str">
        <f t="shared" si="12"/>
        <v/>
      </c>
      <c r="W192" s="31" t="str">
        <f t="shared" si="13"/>
        <v/>
      </c>
      <c r="X192" s="83" t="str">
        <f t="shared" si="14"/>
        <v/>
      </c>
    </row>
    <row r="193" spans="1:24" x14ac:dyDescent="0.2">
      <c r="A193" s="83" t="str">
        <f t="shared" si="10"/>
        <v/>
      </c>
      <c r="B193" s="29" t="str">
        <f>IF(FFA!B196="","",FFA!B196)</f>
        <v/>
      </c>
      <c r="C193" s="81" t="str">
        <f>FFA!C196</f>
        <v>49-A</v>
      </c>
      <c r="D193" s="29" t="str">
        <f>IF(FFA!D196="","",FFA!D196)</f>
        <v/>
      </c>
      <c r="E193" s="31">
        <f>FFA!H196</f>
        <v>0</v>
      </c>
      <c r="F193" s="31">
        <f>FFA!I196</f>
        <v>0</v>
      </c>
      <c r="G193" s="31">
        <f>FFA!M196</f>
        <v>0</v>
      </c>
      <c r="H193" s="31">
        <f>FFA!N196</f>
        <v>0</v>
      </c>
      <c r="I193" s="31">
        <f>FFA!R196</f>
        <v>0</v>
      </c>
      <c r="J193" s="31">
        <f>FFA!S196</f>
        <v>0</v>
      </c>
      <c r="K193" s="31">
        <f>FFA!W196</f>
        <v>0</v>
      </c>
      <c r="L193" s="31">
        <f>FFA!X196</f>
        <v>0</v>
      </c>
      <c r="M193" s="31">
        <f>FFA!AB196</f>
        <v>0</v>
      </c>
      <c r="N193" s="31">
        <f>FFA!AC196</f>
        <v>0</v>
      </c>
      <c r="O193" s="31">
        <f>FFA!AG196</f>
        <v>0</v>
      </c>
      <c r="P193" s="31">
        <f>FFA!AH196</f>
        <v>0</v>
      </c>
      <c r="Q193" s="31">
        <f>FFA!AL196</f>
        <v>0</v>
      </c>
      <c r="R193" s="31">
        <f>FFA!AM196</f>
        <v>0</v>
      </c>
      <c r="S193" s="31">
        <f>FFA!AQ196</f>
        <v>0</v>
      </c>
      <c r="T193" s="31">
        <f>FFA!AR196</f>
        <v>0</v>
      </c>
      <c r="U193" s="31" t="str">
        <f t="shared" si="11"/>
        <v/>
      </c>
      <c r="V193" s="31" t="str">
        <f t="shared" si="12"/>
        <v/>
      </c>
      <c r="W193" s="31" t="str">
        <f t="shared" si="13"/>
        <v/>
      </c>
      <c r="X193" s="83" t="str">
        <f t="shared" si="14"/>
        <v/>
      </c>
    </row>
    <row r="194" spans="1:24" x14ac:dyDescent="0.2">
      <c r="A194" s="83" t="str">
        <f t="shared" si="10"/>
        <v/>
      </c>
      <c r="B194" s="29">
        <f>IF(FFA!B197="","",FFA!B197)</f>
        <v>0</v>
      </c>
      <c r="C194" s="81" t="str">
        <f>FFA!C197</f>
        <v>49-B</v>
      </c>
      <c r="D194" s="29" t="str">
        <f>IF(FFA!D197="","",FFA!D197)</f>
        <v/>
      </c>
      <c r="E194" s="31">
        <f>FFA!H197</f>
        <v>0</v>
      </c>
      <c r="F194" s="31">
        <f>FFA!I197</f>
        <v>0</v>
      </c>
      <c r="G194" s="31">
        <f>FFA!M197</f>
        <v>0</v>
      </c>
      <c r="H194" s="31">
        <f>FFA!N197</f>
        <v>0</v>
      </c>
      <c r="I194" s="31">
        <f>FFA!R197</f>
        <v>0</v>
      </c>
      <c r="J194" s="31">
        <f>FFA!S197</f>
        <v>0</v>
      </c>
      <c r="K194" s="31">
        <f>FFA!W197</f>
        <v>0</v>
      </c>
      <c r="L194" s="31">
        <f>FFA!X197</f>
        <v>0</v>
      </c>
      <c r="M194" s="31">
        <f>FFA!AB197</f>
        <v>0</v>
      </c>
      <c r="N194" s="31">
        <f>FFA!AC197</f>
        <v>0</v>
      </c>
      <c r="O194" s="31">
        <f>FFA!AG197</f>
        <v>0</v>
      </c>
      <c r="P194" s="31">
        <f>FFA!AH197</f>
        <v>0</v>
      </c>
      <c r="Q194" s="31">
        <f>FFA!AL197</f>
        <v>0</v>
      </c>
      <c r="R194" s="31">
        <f>FFA!AM197</f>
        <v>0</v>
      </c>
      <c r="S194" s="31">
        <f>FFA!AQ197</f>
        <v>0</v>
      </c>
      <c r="T194" s="31">
        <f>FFA!AR197</f>
        <v>0</v>
      </c>
      <c r="U194" s="31" t="str">
        <f t="shared" si="11"/>
        <v/>
      </c>
      <c r="V194" s="31" t="str">
        <f t="shared" si="12"/>
        <v/>
      </c>
      <c r="W194" s="31" t="str">
        <f t="shared" si="13"/>
        <v/>
      </c>
      <c r="X194" s="83" t="str">
        <f t="shared" si="14"/>
        <v/>
      </c>
    </row>
    <row r="195" spans="1:24" x14ac:dyDescent="0.2">
      <c r="A195" s="83" t="str">
        <f t="shared" si="10"/>
        <v/>
      </c>
      <c r="B195" s="29">
        <f>IF(FFA!B198="","",FFA!B198)</f>
        <v>0</v>
      </c>
      <c r="C195" s="81" t="str">
        <f>FFA!C198</f>
        <v>49-C</v>
      </c>
      <c r="D195" s="29" t="str">
        <f>IF(FFA!D198="","",FFA!D198)</f>
        <v/>
      </c>
      <c r="E195" s="31">
        <f>FFA!H198</f>
        <v>0</v>
      </c>
      <c r="F195" s="31">
        <f>FFA!I198</f>
        <v>0</v>
      </c>
      <c r="G195" s="31">
        <f>FFA!M198</f>
        <v>0</v>
      </c>
      <c r="H195" s="31">
        <f>FFA!N198</f>
        <v>0</v>
      </c>
      <c r="I195" s="31">
        <f>FFA!R198</f>
        <v>0</v>
      </c>
      <c r="J195" s="31">
        <f>FFA!S198</f>
        <v>0</v>
      </c>
      <c r="K195" s="31">
        <f>FFA!W198</f>
        <v>0</v>
      </c>
      <c r="L195" s="31">
        <f>FFA!X198</f>
        <v>0</v>
      </c>
      <c r="M195" s="31">
        <f>FFA!AB198</f>
        <v>0</v>
      </c>
      <c r="N195" s="31">
        <f>FFA!AC198</f>
        <v>0</v>
      </c>
      <c r="O195" s="31">
        <f>FFA!AG198</f>
        <v>0</v>
      </c>
      <c r="P195" s="31">
        <f>FFA!AH198</f>
        <v>0</v>
      </c>
      <c r="Q195" s="31">
        <f>FFA!AL198</f>
        <v>0</v>
      </c>
      <c r="R195" s="31">
        <f>FFA!AM198</f>
        <v>0</v>
      </c>
      <c r="S195" s="31">
        <f>FFA!AQ198</f>
        <v>0</v>
      </c>
      <c r="T195" s="31">
        <f>FFA!AR198</f>
        <v>0</v>
      </c>
      <c r="U195" s="31" t="str">
        <f t="shared" si="11"/>
        <v/>
      </c>
      <c r="V195" s="31" t="str">
        <f t="shared" si="12"/>
        <v/>
      </c>
      <c r="W195" s="31" t="str">
        <f t="shared" si="13"/>
        <v/>
      </c>
      <c r="X195" s="83" t="str">
        <f t="shared" si="14"/>
        <v/>
      </c>
    </row>
    <row r="196" spans="1:24" x14ac:dyDescent="0.2">
      <c r="A196" s="83" t="str">
        <f t="shared" si="10"/>
        <v/>
      </c>
      <c r="B196" s="29">
        <f>IF(FFA!B199="","",FFA!B199)</f>
        <v>0</v>
      </c>
      <c r="C196" s="81" t="str">
        <f>FFA!C199</f>
        <v>49-D</v>
      </c>
      <c r="D196" s="29" t="str">
        <f>IF(FFA!D199="","",FFA!D199)</f>
        <v/>
      </c>
      <c r="E196" s="31">
        <f>FFA!H199</f>
        <v>0</v>
      </c>
      <c r="F196" s="31">
        <f>FFA!I199</f>
        <v>0</v>
      </c>
      <c r="G196" s="31">
        <f>FFA!M199</f>
        <v>0</v>
      </c>
      <c r="H196" s="31">
        <f>FFA!N199</f>
        <v>0</v>
      </c>
      <c r="I196" s="31">
        <f>FFA!R199</f>
        <v>0</v>
      </c>
      <c r="J196" s="31">
        <f>FFA!S199</f>
        <v>0</v>
      </c>
      <c r="K196" s="31">
        <f>FFA!W199</f>
        <v>0</v>
      </c>
      <c r="L196" s="31">
        <f>FFA!X199</f>
        <v>0</v>
      </c>
      <c r="M196" s="31">
        <f>FFA!AB199</f>
        <v>0</v>
      </c>
      <c r="N196" s="31">
        <f>FFA!AC199</f>
        <v>0</v>
      </c>
      <c r="O196" s="31">
        <f>FFA!AG199</f>
        <v>0</v>
      </c>
      <c r="P196" s="31">
        <f>FFA!AH199</f>
        <v>0</v>
      </c>
      <c r="Q196" s="31">
        <f>FFA!AL199</f>
        <v>0</v>
      </c>
      <c r="R196" s="31">
        <f>FFA!AM199</f>
        <v>0</v>
      </c>
      <c r="S196" s="31">
        <f>FFA!AQ199</f>
        <v>0</v>
      </c>
      <c r="T196" s="31">
        <f>FFA!AR199</f>
        <v>0</v>
      </c>
      <c r="U196" s="31" t="str">
        <f t="shared" si="11"/>
        <v/>
      </c>
      <c r="V196" s="31" t="str">
        <f t="shared" si="12"/>
        <v/>
      </c>
      <c r="W196" s="31" t="str">
        <f t="shared" si="13"/>
        <v/>
      </c>
      <c r="X196" s="83" t="str">
        <f t="shared" si="14"/>
        <v/>
      </c>
    </row>
    <row r="197" spans="1:24" x14ac:dyDescent="0.2">
      <c r="A197" s="83" t="str">
        <f t="shared" si="10"/>
        <v/>
      </c>
      <c r="B197" s="29" t="str">
        <f>IF(FFA!B200="","",FFA!B200)</f>
        <v/>
      </c>
      <c r="C197" s="81" t="str">
        <f>FFA!C200</f>
        <v>50-A</v>
      </c>
      <c r="D197" s="29" t="str">
        <f>IF(FFA!D200="","",FFA!D200)</f>
        <v/>
      </c>
      <c r="E197" s="31">
        <f>FFA!H200</f>
        <v>0</v>
      </c>
      <c r="F197" s="31">
        <f>FFA!I200</f>
        <v>0</v>
      </c>
      <c r="G197" s="31">
        <f>FFA!M200</f>
        <v>0</v>
      </c>
      <c r="H197" s="31">
        <f>FFA!N200</f>
        <v>0</v>
      </c>
      <c r="I197" s="31">
        <f>FFA!R200</f>
        <v>0</v>
      </c>
      <c r="J197" s="31">
        <f>FFA!S200</f>
        <v>0</v>
      </c>
      <c r="K197" s="31">
        <f>FFA!W200</f>
        <v>0</v>
      </c>
      <c r="L197" s="31">
        <f>FFA!X200</f>
        <v>0</v>
      </c>
      <c r="M197" s="31">
        <f>FFA!AB200</f>
        <v>0</v>
      </c>
      <c r="N197" s="31">
        <f>FFA!AC200</f>
        <v>0</v>
      </c>
      <c r="O197" s="31">
        <f>FFA!AG200</f>
        <v>0</v>
      </c>
      <c r="P197" s="31">
        <f>FFA!AH200</f>
        <v>0</v>
      </c>
      <c r="Q197" s="31">
        <f>FFA!AL200</f>
        <v>0</v>
      </c>
      <c r="R197" s="31">
        <f>FFA!AM200</f>
        <v>0</v>
      </c>
      <c r="S197" s="31">
        <f>FFA!AQ200</f>
        <v>0</v>
      </c>
      <c r="T197" s="31">
        <f>FFA!AR200</f>
        <v>0</v>
      </c>
      <c r="U197" s="31" t="str">
        <f t="shared" si="11"/>
        <v/>
      </c>
      <c r="V197" s="31" t="str">
        <f t="shared" si="12"/>
        <v/>
      </c>
      <c r="W197" s="31" t="str">
        <f t="shared" si="13"/>
        <v/>
      </c>
      <c r="X197" s="83" t="str">
        <f t="shared" si="14"/>
        <v/>
      </c>
    </row>
    <row r="198" spans="1:24" x14ac:dyDescent="0.2">
      <c r="A198" s="83" t="str">
        <f t="shared" ref="A198:A261" si="15">IF(D198="","",RANK(W198,W$5:W$404))</f>
        <v/>
      </c>
      <c r="B198" s="29">
        <f>IF(FFA!B201="","",FFA!B201)</f>
        <v>0</v>
      </c>
      <c r="C198" s="81" t="str">
        <f>FFA!C201</f>
        <v>50-B</v>
      </c>
      <c r="D198" s="29" t="str">
        <f>IF(FFA!D201="","",FFA!D201)</f>
        <v/>
      </c>
      <c r="E198" s="31">
        <f>FFA!H201</f>
        <v>0</v>
      </c>
      <c r="F198" s="31">
        <f>FFA!I201</f>
        <v>0</v>
      </c>
      <c r="G198" s="31">
        <f>FFA!M201</f>
        <v>0</v>
      </c>
      <c r="H198" s="31">
        <f>FFA!N201</f>
        <v>0</v>
      </c>
      <c r="I198" s="31">
        <f>FFA!R201</f>
        <v>0</v>
      </c>
      <c r="J198" s="31">
        <f>FFA!S201</f>
        <v>0</v>
      </c>
      <c r="K198" s="31">
        <f>FFA!W201</f>
        <v>0</v>
      </c>
      <c r="L198" s="31">
        <f>FFA!X201</f>
        <v>0</v>
      </c>
      <c r="M198" s="31">
        <f>FFA!AB201</f>
        <v>0</v>
      </c>
      <c r="N198" s="31">
        <f>FFA!AC201</f>
        <v>0</v>
      </c>
      <c r="O198" s="31">
        <f>FFA!AG201</f>
        <v>0</v>
      </c>
      <c r="P198" s="31">
        <f>FFA!AH201</f>
        <v>0</v>
      </c>
      <c r="Q198" s="31">
        <f>FFA!AL201</f>
        <v>0</v>
      </c>
      <c r="R198" s="31">
        <f>FFA!AM201</f>
        <v>0</v>
      </c>
      <c r="S198" s="31">
        <f>FFA!AQ201</f>
        <v>0</v>
      </c>
      <c r="T198" s="31">
        <f>FFA!AR201</f>
        <v>0</v>
      </c>
      <c r="U198" s="31" t="str">
        <f t="shared" ref="U198:U261" si="16">IF(D198="","",E198+G198+I198+K198+M198+O198+Q198+S198)</f>
        <v/>
      </c>
      <c r="V198" s="31" t="str">
        <f t="shared" ref="V198:V261" si="17">IF(D198="","",F198+H198+J198+L198+N198+P198+R198+T198)</f>
        <v/>
      </c>
      <c r="W198" s="31" t="str">
        <f t="shared" ref="W198:W261" si="18">IF(D198="","",U198+V198)</f>
        <v/>
      </c>
      <c r="X198" s="83" t="str">
        <f t="shared" ref="X198:X261" si="19">IF(D198="","",RANK(W198,W$5:W$404))</f>
        <v/>
      </c>
    </row>
    <row r="199" spans="1:24" x14ac:dyDescent="0.2">
      <c r="A199" s="83" t="str">
        <f t="shared" si="15"/>
        <v/>
      </c>
      <c r="B199" s="29">
        <f>IF(FFA!B202="","",FFA!B202)</f>
        <v>0</v>
      </c>
      <c r="C199" s="81" t="str">
        <f>FFA!C202</f>
        <v>50-C</v>
      </c>
      <c r="D199" s="29" t="str">
        <f>IF(FFA!D202="","",FFA!D202)</f>
        <v/>
      </c>
      <c r="E199" s="31">
        <f>FFA!H202</f>
        <v>0</v>
      </c>
      <c r="F199" s="31">
        <f>FFA!I202</f>
        <v>0</v>
      </c>
      <c r="G199" s="31">
        <f>FFA!M202</f>
        <v>0</v>
      </c>
      <c r="H199" s="31">
        <f>FFA!N202</f>
        <v>0</v>
      </c>
      <c r="I199" s="31">
        <f>FFA!R202</f>
        <v>0</v>
      </c>
      <c r="J199" s="31">
        <f>FFA!S202</f>
        <v>0</v>
      </c>
      <c r="K199" s="31">
        <f>FFA!W202</f>
        <v>0</v>
      </c>
      <c r="L199" s="31">
        <f>FFA!X202</f>
        <v>0</v>
      </c>
      <c r="M199" s="31">
        <f>FFA!AB202</f>
        <v>0</v>
      </c>
      <c r="N199" s="31">
        <f>FFA!AC202</f>
        <v>0</v>
      </c>
      <c r="O199" s="31">
        <f>FFA!AG202</f>
        <v>0</v>
      </c>
      <c r="P199" s="31">
        <f>FFA!AH202</f>
        <v>0</v>
      </c>
      <c r="Q199" s="31">
        <f>FFA!AL202</f>
        <v>0</v>
      </c>
      <c r="R199" s="31">
        <f>FFA!AM202</f>
        <v>0</v>
      </c>
      <c r="S199" s="31">
        <f>FFA!AQ202</f>
        <v>0</v>
      </c>
      <c r="T199" s="31">
        <f>FFA!AR202</f>
        <v>0</v>
      </c>
      <c r="U199" s="31" t="str">
        <f t="shared" si="16"/>
        <v/>
      </c>
      <c r="V199" s="31" t="str">
        <f t="shared" si="17"/>
        <v/>
      </c>
      <c r="W199" s="31" t="str">
        <f t="shared" si="18"/>
        <v/>
      </c>
      <c r="X199" s="83" t="str">
        <f t="shared" si="19"/>
        <v/>
      </c>
    </row>
    <row r="200" spans="1:24" x14ac:dyDescent="0.2">
      <c r="A200" s="83" t="str">
        <f t="shared" si="15"/>
        <v/>
      </c>
      <c r="B200" s="29">
        <f>IF(FFA!B203="","",FFA!B203)</f>
        <v>0</v>
      </c>
      <c r="C200" s="81" t="str">
        <f>FFA!C203</f>
        <v>50-D</v>
      </c>
      <c r="D200" s="29" t="str">
        <f>IF(FFA!D203="","",FFA!D203)</f>
        <v/>
      </c>
      <c r="E200" s="31">
        <f>FFA!H203</f>
        <v>0</v>
      </c>
      <c r="F200" s="31">
        <f>FFA!I203</f>
        <v>0</v>
      </c>
      <c r="G200" s="31">
        <f>FFA!M203</f>
        <v>0</v>
      </c>
      <c r="H200" s="31">
        <f>FFA!N203</f>
        <v>0</v>
      </c>
      <c r="I200" s="31">
        <f>FFA!R203</f>
        <v>0</v>
      </c>
      <c r="J200" s="31">
        <f>FFA!S203</f>
        <v>0</v>
      </c>
      <c r="K200" s="31">
        <f>FFA!W203</f>
        <v>0</v>
      </c>
      <c r="L200" s="31">
        <f>FFA!X203</f>
        <v>0</v>
      </c>
      <c r="M200" s="31">
        <f>FFA!AB203</f>
        <v>0</v>
      </c>
      <c r="N200" s="31">
        <f>FFA!AC203</f>
        <v>0</v>
      </c>
      <c r="O200" s="31">
        <f>FFA!AG203</f>
        <v>0</v>
      </c>
      <c r="P200" s="31">
        <f>FFA!AH203</f>
        <v>0</v>
      </c>
      <c r="Q200" s="31">
        <f>FFA!AL203</f>
        <v>0</v>
      </c>
      <c r="R200" s="31">
        <f>FFA!AM203</f>
        <v>0</v>
      </c>
      <c r="S200" s="31">
        <f>FFA!AQ203</f>
        <v>0</v>
      </c>
      <c r="T200" s="31">
        <f>FFA!AR203</f>
        <v>0</v>
      </c>
      <c r="U200" s="31" t="str">
        <f t="shared" si="16"/>
        <v/>
      </c>
      <c r="V200" s="31" t="str">
        <f t="shared" si="17"/>
        <v/>
      </c>
      <c r="W200" s="31" t="str">
        <f t="shared" si="18"/>
        <v/>
      </c>
      <c r="X200" s="83" t="str">
        <f t="shared" si="19"/>
        <v/>
      </c>
    </row>
    <row r="201" spans="1:24" x14ac:dyDescent="0.2">
      <c r="A201" s="83" t="str">
        <f t="shared" si="15"/>
        <v/>
      </c>
      <c r="B201" s="29" t="str">
        <f>IF(FFA!B204="","",FFA!B204)</f>
        <v/>
      </c>
      <c r="C201" s="81" t="str">
        <f>FFA!C204</f>
        <v>51-A</v>
      </c>
      <c r="D201" s="29" t="str">
        <f>IF(FFA!D204="","",FFA!D204)</f>
        <v/>
      </c>
      <c r="E201" s="31">
        <f>FFA!H204</f>
        <v>0</v>
      </c>
      <c r="F201" s="31">
        <f>FFA!I204</f>
        <v>0</v>
      </c>
      <c r="G201" s="31">
        <f>FFA!M204</f>
        <v>0</v>
      </c>
      <c r="H201" s="31">
        <f>FFA!N204</f>
        <v>0</v>
      </c>
      <c r="I201" s="31">
        <f>FFA!R204</f>
        <v>0</v>
      </c>
      <c r="J201" s="31">
        <f>FFA!S204</f>
        <v>0</v>
      </c>
      <c r="K201" s="31">
        <f>FFA!W204</f>
        <v>0</v>
      </c>
      <c r="L201" s="31">
        <f>FFA!X204</f>
        <v>0</v>
      </c>
      <c r="M201" s="31">
        <f>FFA!AB204</f>
        <v>0</v>
      </c>
      <c r="N201" s="31">
        <f>FFA!AC204</f>
        <v>0</v>
      </c>
      <c r="O201" s="31">
        <f>FFA!AG204</f>
        <v>0</v>
      </c>
      <c r="P201" s="31">
        <f>FFA!AH204</f>
        <v>0</v>
      </c>
      <c r="Q201" s="31">
        <f>FFA!AL204</f>
        <v>0</v>
      </c>
      <c r="R201" s="31">
        <f>FFA!AM204</f>
        <v>0</v>
      </c>
      <c r="S201" s="31">
        <f>FFA!AQ204</f>
        <v>0</v>
      </c>
      <c r="T201" s="31">
        <f>FFA!AR204</f>
        <v>0</v>
      </c>
      <c r="U201" s="31" t="str">
        <f t="shared" si="16"/>
        <v/>
      </c>
      <c r="V201" s="31" t="str">
        <f t="shared" si="17"/>
        <v/>
      </c>
      <c r="W201" s="31" t="str">
        <f t="shared" si="18"/>
        <v/>
      </c>
      <c r="X201" s="83" t="str">
        <f t="shared" si="19"/>
        <v/>
      </c>
    </row>
    <row r="202" spans="1:24" x14ac:dyDescent="0.2">
      <c r="A202" s="83" t="str">
        <f t="shared" si="15"/>
        <v/>
      </c>
      <c r="B202" s="29">
        <f>IF(FFA!B205="","",FFA!B205)</f>
        <v>0</v>
      </c>
      <c r="C202" s="81" t="str">
        <f>FFA!C205</f>
        <v>51-B</v>
      </c>
      <c r="D202" s="29" t="str">
        <f>IF(FFA!D205="","",FFA!D205)</f>
        <v/>
      </c>
      <c r="E202" s="31">
        <f>FFA!H205</f>
        <v>0</v>
      </c>
      <c r="F202" s="31">
        <f>FFA!I205</f>
        <v>0</v>
      </c>
      <c r="G202" s="31">
        <f>FFA!M205</f>
        <v>0</v>
      </c>
      <c r="H202" s="31">
        <f>FFA!N205</f>
        <v>0</v>
      </c>
      <c r="I202" s="31">
        <f>FFA!R205</f>
        <v>0</v>
      </c>
      <c r="J202" s="31">
        <f>FFA!S205</f>
        <v>0</v>
      </c>
      <c r="K202" s="31">
        <f>FFA!W205</f>
        <v>0</v>
      </c>
      <c r="L202" s="31">
        <f>FFA!X205</f>
        <v>0</v>
      </c>
      <c r="M202" s="31">
        <f>FFA!AB205</f>
        <v>0</v>
      </c>
      <c r="N202" s="31">
        <f>FFA!AC205</f>
        <v>0</v>
      </c>
      <c r="O202" s="31">
        <f>FFA!AG205</f>
        <v>0</v>
      </c>
      <c r="P202" s="31">
        <f>FFA!AH205</f>
        <v>0</v>
      </c>
      <c r="Q202" s="31">
        <f>FFA!AL205</f>
        <v>0</v>
      </c>
      <c r="R202" s="31">
        <f>FFA!AM205</f>
        <v>0</v>
      </c>
      <c r="S202" s="31">
        <f>FFA!AQ205</f>
        <v>0</v>
      </c>
      <c r="T202" s="31">
        <f>FFA!AR205</f>
        <v>0</v>
      </c>
      <c r="U202" s="31" t="str">
        <f t="shared" si="16"/>
        <v/>
      </c>
      <c r="V202" s="31" t="str">
        <f t="shared" si="17"/>
        <v/>
      </c>
      <c r="W202" s="31" t="str">
        <f t="shared" si="18"/>
        <v/>
      </c>
      <c r="X202" s="83" t="str">
        <f t="shared" si="19"/>
        <v/>
      </c>
    </row>
    <row r="203" spans="1:24" x14ac:dyDescent="0.2">
      <c r="A203" s="83" t="str">
        <f t="shared" si="15"/>
        <v/>
      </c>
      <c r="B203" s="29">
        <f>IF(FFA!B206="","",FFA!B206)</f>
        <v>0</v>
      </c>
      <c r="C203" s="81" t="str">
        <f>FFA!C206</f>
        <v>51-C</v>
      </c>
      <c r="D203" s="29" t="str">
        <f>IF(FFA!D206="","",FFA!D206)</f>
        <v/>
      </c>
      <c r="E203" s="31">
        <f>FFA!H206</f>
        <v>0</v>
      </c>
      <c r="F203" s="31">
        <f>FFA!I206</f>
        <v>0</v>
      </c>
      <c r="G203" s="31">
        <f>FFA!M206</f>
        <v>0</v>
      </c>
      <c r="H203" s="31">
        <f>FFA!N206</f>
        <v>0</v>
      </c>
      <c r="I203" s="31">
        <f>FFA!R206</f>
        <v>0</v>
      </c>
      <c r="J203" s="31">
        <f>FFA!S206</f>
        <v>0</v>
      </c>
      <c r="K203" s="31">
        <f>FFA!W206</f>
        <v>0</v>
      </c>
      <c r="L203" s="31">
        <f>FFA!X206</f>
        <v>0</v>
      </c>
      <c r="M203" s="31">
        <f>FFA!AB206</f>
        <v>0</v>
      </c>
      <c r="N203" s="31">
        <f>FFA!AC206</f>
        <v>0</v>
      </c>
      <c r="O203" s="31">
        <f>FFA!AG206</f>
        <v>0</v>
      </c>
      <c r="P203" s="31">
        <f>FFA!AH206</f>
        <v>0</v>
      </c>
      <c r="Q203" s="31">
        <f>FFA!AL206</f>
        <v>0</v>
      </c>
      <c r="R203" s="31">
        <f>FFA!AM206</f>
        <v>0</v>
      </c>
      <c r="S203" s="31">
        <f>FFA!AQ206</f>
        <v>0</v>
      </c>
      <c r="T203" s="31">
        <f>FFA!AR206</f>
        <v>0</v>
      </c>
      <c r="U203" s="31" t="str">
        <f t="shared" si="16"/>
        <v/>
      </c>
      <c r="V203" s="31" t="str">
        <f t="shared" si="17"/>
        <v/>
      </c>
      <c r="W203" s="31" t="str">
        <f t="shared" si="18"/>
        <v/>
      </c>
      <c r="X203" s="83" t="str">
        <f t="shared" si="19"/>
        <v/>
      </c>
    </row>
    <row r="204" spans="1:24" x14ac:dyDescent="0.2">
      <c r="A204" s="83" t="str">
        <f t="shared" si="15"/>
        <v/>
      </c>
      <c r="B204" s="29">
        <f>IF(FFA!B207="","",FFA!B207)</f>
        <v>0</v>
      </c>
      <c r="C204" s="81" t="str">
        <f>FFA!C207</f>
        <v>51-D</v>
      </c>
      <c r="D204" s="29" t="str">
        <f>IF(FFA!D207="","",FFA!D207)</f>
        <v/>
      </c>
      <c r="E204" s="31">
        <f>FFA!H207</f>
        <v>0</v>
      </c>
      <c r="F204" s="31">
        <f>FFA!I207</f>
        <v>0</v>
      </c>
      <c r="G204" s="31">
        <f>FFA!M207</f>
        <v>0</v>
      </c>
      <c r="H204" s="31">
        <f>FFA!N207</f>
        <v>0</v>
      </c>
      <c r="I204" s="31">
        <f>FFA!R207</f>
        <v>0</v>
      </c>
      <c r="J204" s="31">
        <f>FFA!S207</f>
        <v>0</v>
      </c>
      <c r="K204" s="31">
        <f>FFA!W207</f>
        <v>0</v>
      </c>
      <c r="L204" s="31">
        <f>FFA!X207</f>
        <v>0</v>
      </c>
      <c r="M204" s="31">
        <f>FFA!AB207</f>
        <v>0</v>
      </c>
      <c r="N204" s="31">
        <f>FFA!AC207</f>
        <v>0</v>
      </c>
      <c r="O204" s="31">
        <f>FFA!AG207</f>
        <v>0</v>
      </c>
      <c r="P204" s="31">
        <f>FFA!AH207</f>
        <v>0</v>
      </c>
      <c r="Q204" s="31">
        <f>FFA!AL207</f>
        <v>0</v>
      </c>
      <c r="R204" s="31">
        <f>FFA!AM207</f>
        <v>0</v>
      </c>
      <c r="S204" s="31">
        <f>FFA!AQ207</f>
        <v>0</v>
      </c>
      <c r="T204" s="31">
        <f>FFA!AR207</f>
        <v>0</v>
      </c>
      <c r="U204" s="31" t="str">
        <f t="shared" si="16"/>
        <v/>
      </c>
      <c r="V204" s="31" t="str">
        <f t="shared" si="17"/>
        <v/>
      </c>
      <c r="W204" s="31" t="str">
        <f t="shared" si="18"/>
        <v/>
      </c>
      <c r="X204" s="83" t="str">
        <f t="shared" si="19"/>
        <v/>
      </c>
    </row>
    <row r="205" spans="1:24" x14ac:dyDescent="0.2">
      <c r="A205" s="83" t="str">
        <f t="shared" si="15"/>
        <v/>
      </c>
      <c r="B205" s="29" t="str">
        <f>IF(FFA!B208="","",FFA!B208)</f>
        <v/>
      </c>
      <c r="C205" s="81" t="str">
        <f>FFA!C208</f>
        <v>52-A</v>
      </c>
      <c r="D205" s="29" t="str">
        <f>IF(FFA!D208="","",FFA!D208)</f>
        <v/>
      </c>
      <c r="E205" s="31">
        <f>FFA!H208</f>
        <v>0</v>
      </c>
      <c r="F205" s="31">
        <f>FFA!I208</f>
        <v>0</v>
      </c>
      <c r="G205" s="31">
        <f>FFA!M208</f>
        <v>0</v>
      </c>
      <c r="H205" s="31">
        <f>FFA!N208</f>
        <v>0</v>
      </c>
      <c r="I205" s="31">
        <f>FFA!R208</f>
        <v>0</v>
      </c>
      <c r="J205" s="31">
        <f>FFA!S208</f>
        <v>0</v>
      </c>
      <c r="K205" s="31">
        <f>FFA!W208</f>
        <v>0</v>
      </c>
      <c r="L205" s="31">
        <f>FFA!X208</f>
        <v>0</v>
      </c>
      <c r="M205" s="31">
        <f>FFA!AB208</f>
        <v>0</v>
      </c>
      <c r="N205" s="31">
        <f>FFA!AC208</f>
        <v>0</v>
      </c>
      <c r="O205" s="31">
        <f>FFA!AG208</f>
        <v>0</v>
      </c>
      <c r="P205" s="31">
        <f>FFA!AH208</f>
        <v>0</v>
      </c>
      <c r="Q205" s="31">
        <f>FFA!AL208</f>
        <v>0</v>
      </c>
      <c r="R205" s="31">
        <f>FFA!AM208</f>
        <v>0</v>
      </c>
      <c r="S205" s="31">
        <f>FFA!AQ208</f>
        <v>0</v>
      </c>
      <c r="T205" s="31">
        <f>FFA!AR208</f>
        <v>0</v>
      </c>
      <c r="U205" s="31" t="str">
        <f t="shared" si="16"/>
        <v/>
      </c>
      <c r="V205" s="31" t="str">
        <f t="shared" si="17"/>
        <v/>
      </c>
      <c r="W205" s="31" t="str">
        <f t="shared" si="18"/>
        <v/>
      </c>
      <c r="X205" s="83" t="str">
        <f t="shared" si="19"/>
        <v/>
      </c>
    </row>
    <row r="206" spans="1:24" x14ac:dyDescent="0.2">
      <c r="A206" s="83" t="str">
        <f t="shared" si="15"/>
        <v/>
      </c>
      <c r="B206" s="29">
        <f>IF(FFA!B209="","",FFA!B209)</f>
        <v>0</v>
      </c>
      <c r="C206" s="81" t="str">
        <f>FFA!C209</f>
        <v>52-B</v>
      </c>
      <c r="D206" s="29" t="str">
        <f>IF(FFA!D209="","",FFA!D209)</f>
        <v/>
      </c>
      <c r="E206" s="31">
        <f>FFA!H209</f>
        <v>0</v>
      </c>
      <c r="F206" s="31">
        <f>FFA!I209</f>
        <v>0</v>
      </c>
      <c r="G206" s="31">
        <f>FFA!M209</f>
        <v>0</v>
      </c>
      <c r="H206" s="31">
        <f>FFA!N209</f>
        <v>0</v>
      </c>
      <c r="I206" s="31">
        <f>FFA!R209</f>
        <v>0</v>
      </c>
      <c r="J206" s="31">
        <f>FFA!S209</f>
        <v>0</v>
      </c>
      <c r="K206" s="31">
        <f>FFA!W209</f>
        <v>0</v>
      </c>
      <c r="L206" s="31">
        <f>FFA!X209</f>
        <v>0</v>
      </c>
      <c r="M206" s="31">
        <f>FFA!AB209</f>
        <v>0</v>
      </c>
      <c r="N206" s="31">
        <f>FFA!AC209</f>
        <v>0</v>
      </c>
      <c r="O206" s="31">
        <f>FFA!AG209</f>
        <v>0</v>
      </c>
      <c r="P206" s="31">
        <f>FFA!AH209</f>
        <v>0</v>
      </c>
      <c r="Q206" s="31">
        <f>FFA!AL209</f>
        <v>0</v>
      </c>
      <c r="R206" s="31">
        <f>FFA!AM209</f>
        <v>0</v>
      </c>
      <c r="S206" s="31">
        <f>FFA!AQ209</f>
        <v>0</v>
      </c>
      <c r="T206" s="31">
        <f>FFA!AR209</f>
        <v>0</v>
      </c>
      <c r="U206" s="31" t="str">
        <f t="shared" si="16"/>
        <v/>
      </c>
      <c r="V206" s="31" t="str">
        <f t="shared" si="17"/>
        <v/>
      </c>
      <c r="W206" s="31" t="str">
        <f t="shared" si="18"/>
        <v/>
      </c>
      <c r="X206" s="83" t="str">
        <f t="shared" si="19"/>
        <v/>
      </c>
    </row>
    <row r="207" spans="1:24" x14ac:dyDescent="0.2">
      <c r="A207" s="83" t="str">
        <f t="shared" si="15"/>
        <v/>
      </c>
      <c r="B207" s="29">
        <f>IF(FFA!B210="","",FFA!B210)</f>
        <v>0</v>
      </c>
      <c r="C207" s="81" t="str">
        <f>FFA!C210</f>
        <v>52-C</v>
      </c>
      <c r="D207" s="29" t="str">
        <f>IF(FFA!D210="","",FFA!D210)</f>
        <v/>
      </c>
      <c r="E207" s="31">
        <f>FFA!H210</f>
        <v>0</v>
      </c>
      <c r="F207" s="31">
        <f>FFA!I210</f>
        <v>0</v>
      </c>
      <c r="G207" s="31">
        <f>FFA!M210</f>
        <v>0</v>
      </c>
      <c r="H207" s="31">
        <f>FFA!N210</f>
        <v>0</v>
      </c>
      <c r="I207" s="31">
        <f>FFA!R210</f>
        <v>0</v>
      </c>
      <c r="J207" s="31">
        <f>FFA!S210</f>
        <v>0</v>
      </c>
      <c r="K207" s="31">
        <f>FFA!W210</f>
        <v>0</v>
      </c>
      <c r="L207" s="31">
        <f>FFA!X210</f>
        <v>0</v>
      </c>
      <c r="M207" s="31">
        <f>FFA!AB210</f>
        <v>0</v>
      </c>
      <c r="N207" s="31">
        <f>FFA!AC210</f>
        <v>0</v>
      </c>
      <c r="O207" s="31">
        <f>FFA!AG210</f>
        <v>0</v>
      </c>
      <c r="P207" s="31">
        <f>FFA!AH210</f>
        <v>0</v>
      </c>
      <c r="Q207" s="31">
        <f>FFA!AL210</f>
        <v>0</v>
      </c>
      <c r="R207" s="31">
        <f>FFA!AM210</f>
        <v>0</v>
      </c>
      <c r="S207" s="31">
        <f>FFA!AQ210</f>
        <v>0</v>
      </c>
      <c r="T207" s="31">
        <f>FFA!AR210</f>
        <v>0</v>
      </c>
      <c r="U207" s="31" t="str">
        <f t="shared" si="16"/>
        <v/>
      </c>
      <c r="V207" s="31" t="str">
        <f t="shared" si="17"/>
        <v/>
      </c>
      <c r="W207" s="31" t="str">
        <f t="shared" si="18"/>
        <v/>
      </c>
      <c r="X207" s="83" t="str">
        <f t="shared" si="19"/>
        <v/>
      </c>
    </row>
    <row r="208" spans="1:24" x14ac:dyDescent="0.2">
      <c r="A208" s="83" t="str">
        <f t="shared" si="15"/>
        <v/>
      </c>
      <c r="B208" s="29">
        <f>IF(FFA!B211="","",FFA!B211)</f>
        <v>0</v>
      </c>
      <c r="C208" s="81" t="str">
        <f>FFA!C211</f>
        <v>52-D</v>
      </c>
      <c r="D208" s="29" t="str">
        <f>IF(FFA!D211="","",FFA!D211)</f>
        <v/>
      </c>
      <c r="E208" s="31">
        <f>FFA!H211</f>
        <v>0</v>
      </c>
      <c r="F208" s="31">
        <f>FFA!I211</f>
        <v>0</v>
      </c>
      <c r="G208" s="31">
        <f>FFA!M211</f>
        <v>0</v>
      </c>
      <c r="H208" s="31">
        <f>FFA!N211</f>
        <v>0</v>
      </c>
      <c r="I208" s="31">
        <f>FFA!R211</f>
        <v>0</v>
      </c>
      <c r="J208" s="31">
        <f>FFA!S211</f>
        <v>0</v>
      </c>
      <c r="K208" s="31">
        <f>FFA!W211</f>
        <v>0</v>
      </c>
      <c r="L208" s="31">
        <f>FFA!X211</f>
        <v>0</v>
      </c>
      <c r="M208" s="31">
        <f>FFA!AB211</f>
        <v>0</v>
      </c>
      <c r="N208" s="31">
        <f>FFA!AC211</f>
        <v>0</v>
      </c>
      <c r="O208" s="31">
        <f>FFA!AG211</f>
        <v>0</v>
      </c>
      <c r="P208" s="31">
        <f>FFA!AH211</f>
        <v>0</v>
      </c>
      <c r="Q208" s="31">
        <f>FFA!AL211</f>
        <v>0</v>
      </c>
      <c r="R208" s="31">
        <f>FFA!AM211</f>
        <v>0</v>
      </c>
      <c r="S208" s="31">
        <f>FFA!AQ211</f>
        <v>0</v>
      </c>
      <c r="T208" s="31">
        <f>FFA!AR211</f>
        <v>0</v>
      </c>
      <c r="U208" s="31" t="str">
        <f t="shared" si="16"/>
        <v/>
      </c>
      <c r="V208" s="31" t="str">
        <f t="shared" si="17"/>
        <v/>
      </c>
      <c r="W208" s="31" t="str">
        <f t="shared" si="18"/>
        <v/>
      </c>
      <c r="X208" s="83" t="str">
        <f t="shared" si="19"/>
        <v/>
      </c>
    </row>
    <row r="209" spans="1:24" x14ac:dyDescent="0.2">
      <c r="A209" s="83" t="str">
        <f t="shared" si="15"/>
        <v/>
      </c>
      <c r="B209" s="29" t="str">
        <f>IF(FFA!B212="","",FFA!B212)</f>
        <v/>
      </c>
      <c r="C209" s="81" t="str">
        <f>FFA!C212</f>
        <v>53-A</v>
      </c>
      <c r="D209" s="29" t="str">
        <f>IF(FFA!D212="","",FFA!D212)</f>
        <v/>
      </c>
      <c r="E209" s="31">
        <f>FFA!H212</f>
        <v>0</v>
      </c>
      <c r="F209" s="31">
        <f>FFA!I212</f>
        <v>0</v>
      </c>
      <c r="G209" s="31">
        <f>FFA!M212</f>
        <v>0</v>
      </c>
      <c r="H209" s="31">
        <f>FFA!N212</f>
        <v>0</v>
      </c>
      <c r="I209" s="31">
        <f>FFA!R212</f>
        <v>0</v>
      </c>
      <c r="J209" s="31">
        <f>FFA!S212</f>
        <v>0</v>
      </c>
      <c r="K209" s="31">
        <f>FFA!W212</f>
        <v>0</v>
      </c>
      <c r="L209" s="31">
        <f>FFA!X212</f>
        <v>0</v>
      </c>
      <c r="M209" s="31">
        <f>FFA!AB212</f>
        <v>0</v>
      </c>
      <c r="N209" s="31">
        <f>FFA!AC212</f>
        <v>0</v>
      </c>
      <c r="O209" s="31">
        <f>FFA!AG212</f>
        <v>0</v>
      </c>
      <c r="P209" s="31">
        <f>FFA!AH212</f>
        <v>0</v>
      </c>
      <c r="Q209" s="31">
        <f>FFA!AL212</f>
        <v>0</v>
      </c>
      <c r="R209" s="31">
        <f>FFA!AM212</f>
        <v>0</v>
      </c>
      <c r="S209" s="31">
        <f>FFA!AQ212</f>
        <v>0</v>
      </c>
      <c r="T209" s="31">
        <f>FFA!AR212</f>
        <v>0</v>
      </c>
      <c r="U209" s="31" t="str">
        <f t="shared" si="16"/>
        <v/>
      </c>
      <c r="V209" s="31" t="str">
        <f t="shared" si="17"/>
        <v/>
      </c>
      <c r="W209" s="31" t="str">
        <f t="shared" si="18"/>
        <v/>
      </c>
      <c r="X209" s="83" t="str">
        <f t="shared" si="19"/>
        <v/>
      </c>
    </row>
    <row r="210" spans="1:24" x14ac:dyDescent="0.2">
      <c r="A210" s="83" t="str">
        <f t="shared" si="15"/>
        <v/>
      </c>
      <c r="B210" s="29">
        <f>IF(FFA!B213="","",FFA!B213)</f>
        <v>0</v>
      </c>
      <c r="C210" s="81" t="str">
        <f>FFA!C213</f>
        <v>53-B</v>
      </c>
      <c r="D210" s="29" t="str">
        <f>IF(FFA!D213="","",FFA!D213)</f>
        <v/>
      </c>
      <c r="E210" s="31">
        <f>FFA!H213</f>
        <v>0</v>
      </c>
      <c r="F210" s="31">
        <f>FFA!I213</f>
        <v>0</v>
      </c>
      <c r="G210" s="31">
        <f>FFA!M213</f>
        <v>0</v>
      </c>
      <c r="H210" s="31">
        <f>FFA!N213</f>
        <v>0</v>
      </c>
      <c r="I210" s="31">
        <f>FFA!R213</f>
        <v>0</v>
      </c>
      <c r="J210" s="31">
        <f>FFA!S213</f>
        <v>0</v>
      </c>
      <c r="K210" s="31">
        <f>FFA!W213</f>
        <v>0</v>
      </c>
      <c r="L210" s="31">
        <f>FFA!X213</f>
        <v>0</v>
      </c>
      <c r="M210" s="31">
        <f>FFA!AB213</f>
        <v>0</v>
      </c>
      <c r="N210" s="31">
        <f>FFA!AC213</f>
        <v>0</v>
      </c>
      <c r="O210" s="31">
        <f>FFA!AG213</f>
        <v>0</v>
      </c>
      <c r="P210" s="31">
        <f>FFA!AH213</f>
        <v>0</v>
      </c>
      <c r="Q210" s="31">
        <f>FFA!AL213</f>
        <v>0</v>
      </c>
      <c r="R210" s="31">
        <f>FFA!AM213</f>
        <v>0</v>
      </c>
      <c r="S210" s="31">
        <f>FFA!AQ213</f>
        <v>0</v>
      </c>
      <c r="T210" s="31">
        <f>FFA!AR213</f>
        <v>0</v>
      </c>
      <c r="U210" s="31" t="str">
        <f t="shared" si="16"/>
        <v/>
      </c>
      <c r="V210" s="31" t="str">
        <f t="shared" si="17"/>
        <v/>
      </c>
      <c r="W210" s="31" t="str">
        <f t="shared" si="18"/>
        <v/>
      </c>
      <c r="X210" s="83" t="str">
        <f t="shared" si="19"/>
        <v/>
      </c>
    </row>
    <row r="211" spans="1:24" x14ac:dyDescent="0.2">
      <c r="A211" s="83" t="str">
        <f t="shared" si="15"/>
        <v/>
      </c>
      <c r="B211" s="29">
        <f>IF(FFA!B214="","",FFA!B214)</f>
        <v>0</v>
      </c>
      <c r="C211" s="81" t="str">
        <f>FFA!C214</f>
        <v>53-C</v>
      </c>
      <c r="D211" s="29" t="str">
        <f>IF(FFA!D214="","",FFA!D214)</f>
        <v/>
      </c>
      <c r="E211" s="31">
        <f>FFA!H214</f>
        <v>0</v>
      </c>
      <c r="F211" s="31">
        <f>FFA!I214</f>
        <v>0</v>
      </c>
      <c r="G211" s="31">
        <f>FFA!M214</f>
        <v>0</v>
      </c>
      <c r="H211" s="31">
        <f>FFA!N214</f>
        <v>0</v>
      </c>
      <c r="I211" s="31">
        <f>FFA!R214</f>
        <v>0</v>
      </c>
      <c r="J211" s="31">
        <f>FFA!S214</f>
        <v>0</v>
      </c>
      <c r="K211" s="31">
        <f>FFA!W214</f>
        <v>0</v>
      </c>
      <c r="L211" s="31">
        <f>FFA!X214</f>
        <v>0</v>
      </c>
      <c r="M211" s="31">
        <f>FFA!AB214</f>
        <v>0</v>
      </c>
      <c r="N211" s="31">
        <f>FFA!AC214</f>
        <v>0</v>
      </c>
      <c r="O211" s="31">
        <f>FFA!AG214</f>
        <v>0</v>
      </c>
      <c r="P211" s="31">
        <f>FFA!AH214</f>
        <v>0</v>
      </c>
      <c r="Q211" s="31">
        <f>FFA!AL214</f>
        <v>0</v>
      </c>
      <c r="R211" s="31">
        <f>FFA!AM214</f>
        <v>0</v>
      </c>
      <c r="S211" s="31">
        <f>FFA!AQ214</f>
        <v>0</v>
      </c>
      <c r="T211" s="31">
        <f>FFA!AR214</f>
        <v>0</v>
      </c>
      <c r="U211" s="31" t="str">
        <f t="shared" si="16"/>
        <v/>
      </c>
      <c r="V211" s="31" t="str">
        <f t="shared" si="17"/>
        <v/>
      </c>
      <c r="W211" s="31" t="str">
        <f t="shared" si="18"/>
        <v/>
      </c>
      <c r="X211" s="83" t="str">
        <f t="shared" si="19"/>
        <v/>
      </c>
    </row>
    <row r="212" spans="1:24" x14ac:dyDescent="0.2">
      <c r="A212" s="83" t="str">
        <f t="shared" si="15"/>
        <v/>
      </c>
      <c r="B212" s="29">
        <f>IF(FFA!B215="","",FFA!B215)</f>
        <v>0</v>
      </c>
      <c r="C212" s="81" t="str">
        <f>FFA!C215</f>
        <v>53-D</v>
      </c>
      <c r="D212" s="29" t="str">
        <f>IF(FFA!D215="","",FFA!D215)</f>
        <v/>
      </c>
      <c r="E212" s="31">
        <f>FFA!H215</f>
        <v>0</v>
      </c>
      <c r="F212" s="31">
        <f>FFA!I215</f>
        <v>0</v>
      </c>
      <c r="G212" s="31">
        <f>FFA!M215</f>
        <v>0</v>
      </c>
      <c r="H212" s="31">
        <f>FFA!N215</f>
        <v>0</v>
      </c>
      <c r="I212" s="31">
        <f>FFA!R215</f>
        <v>0</v>
      </c>
      <c r="J212" s="31">
        <f>FFA!S215</f>
        <v>0</v>
      </c>
      <c r="K212" s="31">
        <f>FFA!W215</f>
        <v>0</v>
      </c>
      <c r="L212" s="31">
        <f>FFA!X215</f>
        <v>0</v>
      </c>
      <c r="M212" s="31">
        <f>FFA!AB215</f>
        <v>0</v>
      </c>
      <c r="N212" s="31">
        <f>FFA!AC215</f>
        <v>0</v>
      </c>
      <c r="O212" s="31">
        <f>FFA!AG215</f>
        <v>0</v>
      </c>
      <c r="P212" s="31">
        <f>FFA!AH215</f>
        <v>0</v>
      </c>
      <c r="Q212" s="31">
        <f>FFA!AL215</f>
        <v>0</v>
      </c>
      <c r="R212" s="31">
        <f>FFA!AM215</f>
        <v>0</v>
      </c>
      <c r="S212" s="31">
        <f>FFA!AQ215</f>
        <v>0</v>
      </c>
      <c r="T212" s="31">
        <f>FFA!AR215</f>
        <v>0</v>
      </c>
      <c r="U212" s="31" t="str">
        <f t="shared" si="16"/>
        <v/>
      </c>
      <c r="V212" s="31" t="str">
        <f t="shared" si="17"/>
        <v/>
      </c>
      <c r="W212" s="31" t="str">
        <f t="shared" si="18"/>
        <v/>
      </c>
      <c r="X212" s="83" t="str">
        <f t="shared" si="19"/>
        <v/>
      </c>
    </row>
    <row r="213" spans="1:24" x14ac:dyDescent="0.2">
      <c r="A213" s="83" t="str">
        <f t="shared" si="15"/>
        <v/>
      </c>
      <c r="B213" s="29" t="str">
        <f>IF(FFA!B216="","",FFA!B216)</f>
        <v/>
      </c>
      <c r="C213" s="81" t="str">
        <f>FFA!C216</f>
        <v>54-A</v>
      </c>
      <c r="D213" s="29" t="str">
        <f>IF(FFA!D216="","",FFA!D216)</f>
        <v/>
      </c>
      <c r="E213" s="31">
        <f>FFA!H216</f>
        <v>0</v>
      </c>
      <c r="F213" s="31">
        <f>FFA!I216</f>
        <v>0</v>
      </c>
      <c r="G213" s="31">
        <f>FFA!M216</f>
        <v>0</v>
      </c>
      <c r="H213" s="31">
        <f>FFA!N216</f>
        <v>0</v>
      </c>
      <c r="I213" s="31">
        <f>FFA!R216</f>
        <v>0</v>
      </c>
      <c r="J213" s="31">
        <f>FFA!S216</f>
        <v>0</v>
      </c>
      <c r="K213" s="31">
        <f>FFA!W216</f>
        <v>0</v>
      </c>
      <c r="L213" s="31">
        <f>FFA!X216</f>
        <v>0</v>
      </c>
      <c r="M213" s="31">
        <f>FFA!AB216</f>
        <v>0</v>
      </c>
      <c r="N213" s="31">
        <f>FFA!AC216</f>
        <v>0</v>
      </c>
      <c r="O213" s="31">
        <f>FFA!AG216</f>
        <v>0</v>
      </c>
      <c r="P213" s="31">
        <f>FFA!AH216</f>
        <v>0</v>
      </c>
      <c r="Q213" s="31">
        <f>FFA!AL216</f>
        <v>0</v>
      </c>
      <c r="R213" s="31">
        <f>FFA!AM216</f>
        <v>0</v>
      </c>
      <c r="S213" s="31">
        <f>FFA!AQ216</f>
        <v>0</v>
      </c>
      <c r="T213" s="31">
        <f>FFA!AR216</f>
        <v>0</v>
      </c>
      <c r="U213" s="31" t="str">
        <f t="shared" si="16"/>
        <v/>
      </c>
      <c r="V213" s="31" t="str">
        <f t="shared" si="17"/>
        <v/>
      </c>
      <c r="W213" s="31" t="str">
        <f t="shared" si="18"/>
        <v/>
      </c>
      <c r="X213" s="83" t="str">
        <f t="shared" si="19"/>
        <v/>
      </c>
    </row>
    <row r="214" spans="1:24" x14ac:dyDescent="0.2">
      <c r="A214" s="83" t="str">
        <f t="shared" si="15"/>
        <v/>
      </c>
      <c r="B214" s="29">
        <f>IF(FFA!B217="","",FFA!B217)</f>
        <v>0</v>
      </c>
      <c r="C214" s="81" t="str">
        <f>FFA!C217</f>
        <v>54-B</v>
      </c>
      <c r="D214" s="29" t="str">
        <f>IF(FFA!D217="","",FFA!D217)</f>
        <v/>
      </c>
      <c r="E214" s="31">
        <f>FFA!H217</f>
        <v>0</v>
      </c>
      <c r="F214" s="31">
        <f>FFA!I217</f>
        <v>0</v>
      </c>
      <c r="G214" s="31">
        <f>FFA!M217</f>
        <v>0</v>
      </c>
      <c r="H214" s="31">
        <f>FFA!N217</f>
        <v>0</v>
      </c>
      <c r="I214" s="31">
        <f>FFA!R217</f>
        <v>0</v>
      </c>
      <c r="J214" s="31">
        <f>FFA!S217</f>
        <v>0</v>
      </c>
      <c r="K214" s="31">
        <f>FFA!W217</f>
        <v>0</v>
      </c>
      <c r="L214" s="31">
        <f>FFA!X217</f>
        <v>0</v>
      </c>
      <c r="M214" s="31">
        <f>FFA!AB217</f>
        <v>0</v>
      </c>
      <c r="N214" s="31">
        <f>FFA!AC217</f>
        <v>0</v>
      </c>
      <c r="O214" s="31">
        <f>FFA!AG217</f>
        <v>0</v>
      </c>
      <c r="P214" s="31">
        <f>FFA!AH217</f>
        <v>0</v>
      </c>
      <c r="Q214" s="31">
        <f>FFA!AL217</f>
        <v>0</v>
      </c>
      <c r="R214" s="31">
        <f>FFA!AM217</f>
        <v>0</v>
      </c>
      <c r="S214" s="31">
        <f>FFA!AQ217</f>
        <v>0</v>
      </c>
      <c r="T214" s="31">
        <f>FFA!AR217</f>
        <v>0</v>
      </c>
      <c r="U214" s="31" t="str">
        <f t="shared" si="16"/>
        <v/>
      </c>
      <c r="V214" s="31" t="str">
        <f t="shared" si="17"/>
        <v/>
      </c>
      <c r="W214" s="31" t="str">
        <f t="shared" si="18"/>
        <v/>
      </c>
      <c r="X214" s="83" t="str">
        <f t="shared" si="19"/>
        <v/>
      </c>
    </row>
    <row r="215" spans="1:24" x14ac:dyDescent="0.2">
      <c r="A215" s="83" t="str">
        <f t="shared" si="15"/>
        <v/>
      </c>
      <c r="B215" s="29">
        <f>IF(FFA!B218="","",FFA!B218)</f>
        <v>0</v>
      </c>
      <c r="C215" s="81" t="str">
        <f>FFA!C218</f>
        <v>54-C</v>
      </c>
      <c r="D215" s="29" t="str">
        <f>IF(FFA!D218="","",FFA!D218)</f>
        <v/>
      </c>
      <c r="E215" s="31">
        <f>FFA!H218</f>
        <v>0</v>
      </c>
      <c r="F215" s="31">
        <f>FFA!I218</f>
        <v>0</v>
      </c>
      <c r="G215" s="31">
        <f>FFA!M218</f>
        <v>0</v>
      </c>
      <c r="H215" s="31">
        <f>FFA!N218</f>
        <v>0</v>
      </c>
      <c r="I215" s="31">
        <f>FFA!R218</f>
        <v>0</v>
      </c>
      <c r="J215" s="31">
        <f>FFA!S218</f>
        <v>0</v>
      </c>
      <c r="K215" s="31">
        <f>FFA!W218</f>
        <v>0</v>
      </c>
      <c r="L215" s="31">
        <f>FFA!X218</f>
        <v>0</v>
      </c>
      <c r="M215" s="31">
        <f>FFA!AB218</f>
        <v>0</v>
      </c>
      <c r="N215" s="31">
        <f>FFA!AC218</f>
        <v>0</v>
      </c>
      <c r="O215" s="31">
        <f>FFA!AG218</f>
        <v>0</v>
      </c>
      <c r="P215" s="31">
        <f>FFA!AH218</f>
        <v>0</v>
      </c>
      <c r="Q215" s="31">
        <f>FFA!AL218</f>
        <v>0</v>
      </c>
      <c r="R215" s="31">
        <f>FFA!AM218</f>
        <v>0</v>
      </c>
      <c r="S215" s="31">
        <f>FFA!AQ218</f>
        <v>0</v>
      </c>
      <c r="T215" s="31">
        <f>FFA!AR218</f>
        <v>0</v>
      </c>
      <c r="U215" s="31" t="str">
        <f t="shared" si="16"/>
        <v/>
      </c>
      <c r="V215" s="31" t="str">
        <f t="shared" si="17"/>
        <v/>
      </c>
      <c r="W215" s="31" t="str">
        <f t="shared" si="18"/>
        <v/>
      </c>
      <c r="X215" s="83" t="str">
        <f t="shared" si="19"/>
        <v/>
      </c>
    </row>
    <row r="216" spans="1:24" x14ac:dyDescent="0.2">
      <c r="A216" s="83" t="str">
        <f t="shared" si="15"/>
        <v/>
      </c>
      <c r="B216" s="29">
        <f>IF(FFA!B219="","",FFA!B219)</f>
        <v>0</v>
      </c>
      <c r="C216" s="81" t="str">
        <f>FFA!C219</f>
        <v>54-D</v>
      </c>
      <c r="D216" s="29" t="str">
        <f>IF(FFA!D219="","",FFA!D219)</f>
        <v/>
      </c>
      <c r="E216" s="31">
        <f>FFA!H219</f>
        <v>0</v>
      </c>
      <c r="F216" s="31">
        <f>FFA!I219</f>
        <v>0</v>
      </c>
      <c r="G216" s="31">
        <f>FFA!M219</f>
        <v>0</v>
      </c>
      <c r="H216" s="31">
        <f>FFA!N219</f>
        <v>0</v>
      </c>
      <c r="I216" s="31">
        <f>FFA!R219</f>
        <v>0</v>
      </c>
      <c r="J216" s="31">
        <f>FFA!S219</f>
        <v>0</v>
      </c>
      <c r="K216" s="31">
        <f>FFA!W219</f>
        <v>0</v>
      </c>
      <c r="L216" s="31">
        <f>FFA!X219</f>
        <v>0</v>
      </c>
      <c r="M216" s="31">
        <f>FFA!AB219</f>
        <v>0</v>
      </c>
      <c r="N216" s="31">
        <f>FFA!AC219</f>
        <v>0</v>
      </c>
      <c r="O216" s="31">
        <f>FFA!AG219</f>
        <v>0</v>
      </c>
      <c r="P216" s="31">
        <f>FFA!AH219</f>
        <v>0</v>
      </c>
      <c r="Q216" s="31">
        <f>FFA!AL219</f>
        <v>0</v>
      </c>
      <c r="R216" s="31">
        <f>FFA!AM219</f>
        <v>0</v>
      </c>
      <c r="S216" s="31">
        <f>FFA!AQ219</f>
        <v>0</v>
      </c>
      <c r="T216" s="31">
        <f>FFA!AR219</f>
        <v>0</v>
      </c>
      <c r="U216" s="31" t="str">
        <f t="shared" si="16"/>
        <v/>
      </c>
      <c r="V216" s="31" t="str">
        <f t="shared" si="17"/>
        <v/>
      </c>
      <c r="W216" s="31" t="str">
        <f t="shared" si="18"/>
        <v/>
      </c>
      <c r="X216" s="83" t="str">
        <f t="shared" si="19"/>
        <v/>
      </c>
    </row>
    <row r="217" spans="1:24" x14ac:dyDescent="0.2">
      <c r="A217" s="83" t="str">
        <f t="shared" si="15"/>
        <v/>
      </c>
      <c r="B217" s="29" t="str">
        <f>IF(FFA!B220="","",FFA!B220)</f>
        <v/>
      </c>
      <c r="C217" s="81" t="str">
        <f>FFA!C220</f>
        <v>55-A</v>
      </c>
      <c r="D217" s="29" t="str">
        <f>IF(FFA!D220="","",FFA!D220)</f>
        <v/>
      </c>
      <c r="E217" s="31">
        <f>FFA!H220</f>
        <v>0</v>
      </c>
      <c r="F217" s="31">
        <f>FFA!I220</f>
        <v>0</v>
      </c>
      <c r="G217" s="31">
        <f>FFA!M220</f>
        <v>0</v>
      </c>
      <c r="H217" s="31">
        <f>FFA!N220</f>
        <v>0</v>
      </c>
      <c r="I217" s="31">
        <f>FFA!R220</f>
        <v>0</v>
      </c>
      <c r="J217" s="31">
        <f>FFA!S220</f>
        <v>0</v>
      </c>
      <c r="K217" s="31">
        <f>FFA!W220</f>
        <v>0</v>
      </c>
      <c r="L217" s="31">
        <f>FFA!X220</f>
        <v>0</v>
      </c>
      <c r="M217" s="31">
        <f>FFA!AB220</f>
        <v>0</v>
      </c>
      <c r="N217" s="31">
        <f>FFA!AC220</f>
        <v>0</v>
      </c>
      <c r="O217" s="31">
        <f>FFA!AG220</f>
        <v>0</v>
      </c>
      <c r="P217" s="31">
        <f>FFA!AH220</f>
        <v>0</v>
      </c>
      <c r="Q217" s="31">
        <f>FFA!AL220</f>
        <v>0</v>
      </c>
      <c r="R217" s="31">
        <f>FFA!AM220</f>
        <v>0</v>
      </c>
      <c r="S217" s="31">
        <f>FFA!AQ220</f>
        <v>0</v>
      </c>
      <c r="T217" s="31">
        <f>FFA!AR220</f>
        <v>0</v>
      </c>
      <c r="U217" s="31" t="str">
        <f t="shared" si="16"/>
        <v/>
      </c>
      <c r="V217" s="31" t="str">
        <f t="shared" si="17"/>
        <v/>
      </c>
      <c r="W217" s="31" t="str">
        <f t="shared" si="18"/>
        <v/>
      </c>
      <c r="X217" s="83" t="str">
        <f t="shared" si="19"/>
        <v/>
      </c>
    </row>
    <row r="218" spans="1:24" x14ac:dyDescent="0.2">
      <c r="A218" s="83" t="str">
        <f t="shared" si="15"/>
        <v/>
      </c>
      <c r="B218" s="29">
        <f>IF(FFA!B221="","",FFA!B221)</f>
        <v>0</v>
      </c>
      <c r="C218" s="81" t="str">
        <f>FFA!C221</f>
        <v>55-B</v>
      </c>
      <c r="D218" s="29" t="str">
        <f>IF(FFA!D221="","",FFA!D221)</f>
        <v/>
      </c>
      <c r="E218" s="31">
        <f>FFA!H221</f>
        <v>0</v>
      </c>
      <c r="F218" s="31">
        <f>FFA!I221</f>
        <v>0</v>
      </c>
      <c r="G218" s="31">
        <f>FFA!M221</f>
        <v>0</v>
      </c>
      <c r="H218" s="31">
        <f>FFA!N221</f>
        <v>0</v>
      </c>
      <c r="I218" s="31">
        <f>FFA!R221</f>
        <v>0</v>
      </c>
      <c r="J218" s="31">
        <f>FFA!S221</f>
        <v>0</v>
      </c>
      <c r="K218" s="31">
        <f>FFA!W221</f>
        <v>0</v>
      </c>
      <c r="L218" s="31">
        <f>FFA!X221</f>
        <v>0</v>
      </c>
      <c r="M218" s="31">
        <f>FFA!AB221</f>
        <v>0</v>
      </c>
      <c r="N218" s="31">
        <f>FFA!AC221</f>
        <v>0</v>
      </c>
      <c r="O218" s="31">
        <f>FFA!AG221</f>
        <v>0</v>
      </c>
      <c r="P218" s="31">
        <f>FFA!AH221</f>
        <v>0</v>
      </c>
      <c r="Q218" s="31">
        <f>FFA!AL221</f>
        <v>0</v>
      </c>
      <c r="R218" s="31">
        <f>FFA!AM221</f>
        <v>0</v>
      </c>
      <c r="S218" s="31">
        <f>FFA!AQ221</f>
        <v>0</v>
      </c>
      <c r="T218" s="31">
        <f>FFA!AR221</f>
        <v>0</v>
      </c>
      <c r="U218" s="31" t="str">
        <f t="shared" si="16"/>
        <v/>
      </c>
      <c r="V218" s="31" t="str">
        <f t="shared" si="17"/>
        <v/>
      </c>
      <c r="W218" s="31" t="str">
        <f t="shared" si="18"/>
        <v/>
      </c>
      <c r="X218" s="83" t="str">
        <f t="shared" si="19"/>
        <v/>
      </c>
    </row>
    <row r="219" spans="1:24" x14ac:dyDescent="0.2">
      <c r="A219" s="83" t="str">
        <f t="shared" si="15"/>
        <v/>
      </c>
      <c r="B219" s="29">
        <f>IF(FFA!B222="","",FFA!B222)</f>
        <v>0</v>
      </c>
      <c r="C219" s="81" t="str">
        <f>FFA!C222</f>
        <v>55-C</v>
      </c>
      <c r="D219" s="29" t="str">
        <f>IF(FFA!D222="","",FFA!D222)</f>
        <v/>
      </c>
      <c r="E219" s="31">
        <f>FFA!H222</f>
        <v>0</v>
      </c>
      <c r="F219" s="31">
        <f>FFA!I222</f>
        <v>0</v>
      </c>
      <c r="G219" s="31">
        <f>FFA!M222</f>
        <v>0</v>
      </c>
      <c r="H219" s="31">
        <f>FFA!N222</f>
        <v>0</v>
      </c>
      <c r="I219" s="31">
        <f>FFA!R222</f>
        <v>0</v>
      </c>
      <c r="J219" s="31">
        <f>FFA!S222</f>
        <v>0</v>
      </c>
      <c r="K219" s="31">
        <f>FFA!W222</f>
        <v>0</v>
      </c>
      <c r="L219" s="31">
        <f>FFA!X222</f>
        <v>0</v>
      </c>
      <c r="M219" s="31">
        <f>FFA!AB222</f>
        <v>0</v>
      </c>
      <c r="N219" s="31">
        <f>FFA!AC222</f>
        <v>0</v>
      </c>
      <c r="O219" s="31">
        <f>FFA!AG222</f>
        <v>0</v>
      </c>
      <c r="P219" s="31">
        <f>FFA!AH222</f>
        <v>0</v>
      </c>
      <c r="Q219" s="31">
        <f>FFA!AL222</f>
        <v>0</v>
      </c>
      <c r="R219" s="31">
        <f>FFA!AM222</f>
        <v>0</v>
      </c>
      <c r="S219" s="31">
        <f>FFA!AQ222</f>
        <v>0</v>
      </c>
      <c r="T219" s="31">
        <f>FFA!AR222</f>
        <v>0</v>
      </c>
      <c r="U219" s="31" t="str">
        <f t="shared" si="16"/>
        <v/>
      </c>
      <c r="V219" s="31" t="str">
        <f t="shared" si="17"/>
        <v/>
      </c>
      <c r="W219" s="31" t="str">
        <f t="shared" si="18"/>
        <v/>
      </c>
      <c r="X219" s="83" t="str">
        <f t="shared" si="19"/>
        <v/>
      </c>
    </row>
    <row r="220" spans="1:24" x14ac:dyDescent="0.2">
      <c r="A220" s="83" t="str">
        <f t="shared" si="15"/>
        <v/>
      </c>
      <c r="B220" s="29">
        <f>IF(FFA!B223="","",FFA!B223)</f>
        <v>0</v>
      </c>
      <c r="C220" s="81" t="str">
        <f>FFA!C223</f>
        <v>55-D</v>
      </c>
      <c r="D220" s="29" t="str">
        <f>IF(FFA!D223="","",FFA!D223)</f>
        <v/>
      </c>
      <c r="E220" s="31">
        <f>FFA!H223</f>
        <v>0</v>
      </c>
      <c r="F220" s="31">
        <f>FFA!I223</f>
        <v>0</v>
      </c>
      <c r="G220" s="31">
        <f>FFA!M223</f>
        <v>0</v>
      </c>
      <c r="H220" s="31">
        <f>FFA!N223</f>
        <v>0</v>
      </c>
      <c r="I220" s="31">
        <f>FFA!R223</f>
        <v>0</v>
      </c>
      <c r="J220" s="31">
        <f>FFA!S223</f>
        <v>0</v>
      </c>
      <c r="K220" s="31">
        <f>FFA!W223</f>
        <v>0</v>
      </c>
      <c r="L220" s="31">
        <f>FFA!X223</f>
        <v>0</v>
      </c>
      <c r="M220" s="31">
        <f>FFA!AB223</f>
        <v>0</v>
      </c>
      <c r="N220" s="31">
        <f>FFA!AC223</f>
        <v>0</v>
      </c>
      <c r="O220" s="31">
        <f>FFA!AG223</f>
        <v>0</v>
      </c>
      <c r="P220" s="31">
        <f>FFA!AH223</f>
        <v>0</v>
      </c>
      <c r="Q220" s="31">
        <f>FFA!AL223</f>
        <v>0</v>
      </c>
      <c r="R220" s="31">
        <f>FFA!AM223</f>
        <v>0</v>
      </c>
      <c r="S220" s="31">
        <f>FFA!AQ223</f>
        <v>0</v>
      </c>
      <c r="T220" s="31">
        <f>FFA!AR223</f>
        <v>0</v>
      </c>
      <c r="U220" s="31" t="str">
        <f t="shared" si="16"/>
        <v/>
      </c>
      <c r="V220" s="31" t="str">
        <f t="shared" si="17"/>
        <v/>
      </c>
      <c r="W220" s="31" t="str">
        <f t="shared" si="18"/>
        <v/>
      </c>
      <c r="X220" s="83" t="str">
        <f t="shared" si="19"/>
        <v/>
      </c>
    </row>
    <row r="221" spans="1:24" x14ac:dyDescent="0.2">
      <c r="A221" s="83" t="str">
        <f t="shared" si="15"/>
        <v/>
      </c>
      <c r="B221" s="29" t="str">
        <f>IF(FFA!B224="","",FFA!B224)</f>
        <v/>
      </c>
      <c r="C221" s="81" t="str">
        <f>FFA!C224</f>
        <v>56-A</v>
      </c>
      <c r="D221" s="29" t="str">
        <f>IF(FFA!D224="","",FFA!D224)</f>
        <v/>
      </c>
      <c r="E221" s="31">
        <f>FFA!H224</f>
        <v>0</v>
      </c>
      <c r="F221" s="31">
        <f>FFA!I224</f>
        <v>0</v>
      </c>
      <c r="G221" s="31">
        <f>FFA!M224</f>
        <v>0</v>
      </c>
      <c r="H221" s="31">
        <f>FFA!N224</f>
        <v>0</v>
      </c>
      <c r="I221" s="31">
        <f>FFA!R224</f>
        <v>0</v>
      </c>
      <c r="J221" s="31">
        <f>FFA!S224</f>
        <v>0</v>
      </c>
      <c r="K221" s="31">
        <f>FFA!W224</f>
        <v>0</v>
      </c>
      <c r="L221" s="31">
        <f>FFA!X224</f>
        <v>0</v>
      </c>
      <c r="M221" s="31">
        <f>FFA!AB224</f>
        <v>0</v>
      </c>
      <c r="N221" s="31">
        <f>FFA!AC224</f>
        <v>0</v>
      </c>
      <c r="O221" s="31">
        <f>FFA!AG224</f>
        <v>0</v>
      </c>
      <c r="P221" s="31">
        <f>FFA!AH224</f>
        <v>0</v>
      </c>
      <c r="Q221" s="31">
        <f>FFA!AL224</f>
        <v>0</v>
      </c>
      <c r="R221" s="31">
        <f>FFA!AM224</f>
        <v>0</v>
      </c>
      <c r="S221" s="31">
        <f>FFA!AQ224</f>
        <v>0</v>
      </c>
      <c r="T221" s="31">
        <f>FFA!AR224</f>
        <v>0</v>
      </c>
      <c r="U221" s="31" t="str">
        <f t="shared" si="16"/>
        <v/>
      </c>
      <c r="V221" s="31" t="str">
        <f t="shared" si="17"/>
        <v/>
      </c>
      <c r="W221" s="31" t="str">
        <f t="shared" si="18"/>
        <v/>
      </c>
      <c r="X221" s="83" t="str">
        <f t="shared" si="19"/>
        <v/>
      </c>
    </row>
    <row r="222" spans="1:24" x14ac:dyDescent="0.2">
      <c r="A222" s="83" t="str">
        <f t="shared" si="15"/>
        <v/>
      </c>
      <c r="B222" s="29">
        <f>IF(FFA!B225="","",FFA!B225)</f>
        <v>0</v>
      </c>
      <c r="C222" s="81" t="str">
        <f>FFA!C225</f>
        <v>56-B</v>
      </c>
      <c r="D222" s="29" t="str">
        <f>IF(FFA!D225="","",FFA!D225)</f>
        <v/>
      </c>
      <c r="E222" s="31">
        <f>FFA!H225</f>
        <v>0</v>
      </c>
      <c r="F222" s="31">
        <f>FFA!I225</f>
        <v>0</v>
      </c>
      <c r="G222" s="31">
        <f>FFA!M225</f>
        <v>0</v>
      </c>
      <c r="H222" s="31">
        <f>FFA!N225</f>
        <v>0</v>
      </c>
      <c r="I222" s="31">
        <f>FFA!R225</f>
        <v>0</v>
      </c>
      <c r="J222" s="31">
        <f>FFA!S225</f>
        <v>0</v>
      </c>
      <c r="K222" s="31">
        <f>FFA!W225</f>
        <v>0</v>
      </c>
      <c r="L222" s="31">
        <f>FFA!X225</f>
        <v>0</v>
      </c>
      <c r="M222" s="31">
        <f>FFA!AB225</f>
        <v>0</v>
      </c>
      <c r="N222" s="31">
        <f>FFA!AC225</f>
        <v>0</v>
      </c>
      <c r="O222" s="31">
        <f>FFA!AG225</f>
        <v>0</v>
      </c>
      <c r="P222" s="31">
        <f>FFA!AH225</f>
        <v>0</v>
      </c>
      <c r="Q222" s="31">
        <f>FFA!AL225</f>
        <v>0</v>
      </c>
      <c r="R222" s="31">
        <f>FFA!AM225</f>
        <v>0</v>
      </c>
      <c r="S222" s="31">
        <f>FFA!AQ225</f>
        <v>0</v>
      </c>
      <c r="T222" s="31">
        <f>FFA!AR225</f>
        <v>0</v>
      </c>
      <c r="U222" s="31" t="str">
        <f t="shared" si="16"/>
        <v/>
      </c>
      <c r="V222" s="31" t="str">
        <f t="shared" si="17"/>
        <v/>
      </c>
      <c r="W222" s="31" t="str">
        <f t="shared" si="18"/>
        <v/>
      </c>
      <c r="X222" s="83" t="str">
        <f t="shared" si="19"/>
        <v/>
      </c>
    </row>
    <row r="223" spans="1:24" x14ac:dyDescent="0.2">
      <c r="A223" s="83" t="str">
        <f t="shared" si="15"/>
        <v/>
      </c>
      <c r="B223" s="29">
        <f>IF(FFA!B226="","",FFA!B226)</f>
        <v>0</v>
      </c>
      <c r="C223" s="81" t="str">
        <f>FFA!C226</f>
        <v>56-C</v>
      </c>
      <c r="D223" s="29" t="str">
        <f>IF(FFA!D226="","",FFA!D226)</f>
        <v/>
      </c>
      <c r="E223" s="31">
        <f>FFA!H226</f>
        <v>0</v>
      </c>
      <c r="F223" s="31">
        <f>FFA!I226</f>
        <v>0</v>
      </c>
      <c r="G223" s="31">
        <f>FFA!M226</f>
        <v>0</v>
      </c>
      <c r="H223" s="31">
        <f>FFA!N226</f>
        <v>0</v>
      </c>
      <c r="I223" s="31">
        <f>FFA!R226</f>
        <v>0</v>
      </c>
      <c r="J223" s="31">
        <f>FFA!S226</f>
        <v>0</v>
      </c>
      <c r="K223" s="31">
        <f>FFA!W226</f>
        <v>0</v>
      </c>
      <c r="L223" s="31">
        <f>FFA!X226</f>
        <v>0</v>
      </c>
      <c r="M223" s="31">
        <f>FFA!AB226</f>
        <v>0</v>
      </c>
      <c r="N223" s="31">
        <f>FFA!AC226</f>
        <v>0</v>
      </c>
      <c r="O223" s="31">
        <f>FFA!AG226</f>
        <v>0</v>
      </c>
      <c r="P223" s="31">
        <f>FFA!AH226</f>
        <v>0</v>
      </c>
      <c r="Q223" s="31">
        <f>FFA!AL226</f>
        <v>0</v>
      </c>
      <c r="R223" s="31">
        <f>FFA!AM226</f>
        <v>0</v>
      </c>
      <c r="S223" s="31">
        <f>FFA!AQ226</f>
        <v>0</v>
      </c>
      <c r="T223" s="31">
        <f>FFA!AR226</f>
        <v>0</v>
      </c>
      <c r="U223" s="31" t="str">
        <f t="shared" si="16"/>
        <v/>
      </c>
      <c r="V223" s="31" t="str">
        <f t="shared" si="17"/>
        <v/>
      </c>
      <c r="W223" s="31" t="str">
        <f t="shared" si="18"/>
        <v/>
      </c>
      <c r="X223" s="83" t="str">
        <f t="shared" si="19"/>
        <v/>
      </c>
    </row>
    <row r="224" spans="1:24" x14ac:dyDescent="0.2">
      <c r="A224" s="83" t="str">
        <f t="shared" si="15"/>
        <v/>
      </c>
      <c r="B224" s="29">
        <f>IF(FFA!B227="","",FFA!B227)</f>
        <v>0</v>
      </c>
      <c r="C224" s="81" t="str">
        <f>FFA!C227</f>
        <v>56-D</v>
      </c>
      <c r="D224" s="29" t="str">
        <f>IF(FFA!D227="","",FFA!D227)</f>
        <v/>
      </c>
      <c r="E224" s="31">
        <f>FFA!H227</f>
        <v>0</v>
      </c>
      <c r="F224" s="31">
        <f>FFA!I227</f>
        <v>0</v>
      </c>
      <c r="G224" s="31">
        <f>FFA!M227</f>
        <v>0</v>
      </c>
      <c r="H224" s="31">
        <f>FFA!N227</f>
        <v>0</v>
      </c>
      <c r="I224" s="31">
        <f>FFA!R227</f>
        <v>0</v>
      </c>
      <c r="J224" s="31">
        <f>FFA!S227</f>
        <v>0</v>
      </c>
      <c r="K224" s="31">
        <f>FFA!W227</f>
        <v>0</v>
      </c>
      <c r="L224" s="31">
        <f>FFA!X227</f>
        <v>0</v>
      </c>
      <c r="M224" s="31">
        <f>FFA!AB227</f>
        <v>0</v>
      </c>
      <c r="N224" s="31">
        <f>FFA!AC227</f>
        <v>0</v>
      </c>
      <c r="O224" s="31">
        <f>FFA!AG227</f>
        <v>0</v>
      </c>
      <c r="P224" s="31">
        <f>FFA!AH227</f>
        <v>0</v>
      </c>
      <c r="Q224" s="31">
        <f>FFA!AL227</f>
        <v>0</v>
      </c>
      <c r="R224" s="31">
        <f>FFA!AM227</f>
        <v>0</v>
      </c>
      <c r="S224" s="31">
        <f>FFA!AQ227</f>
        <v>0</v>
      </c>
      <c r="T224" s="31">
        <f>FFA!AR227</f>
        <v>0</v>
      </c>
      <c r="U224" s="31" t="str">
        <f t="shared" si="16"/>
        <v/>
      </c>
      <c r="V224" s="31" t="str">
        <f t="shared" si="17"/>
        <v/>
      </c>
      <c r="W224" s="31" t="str">
        <f t="shared" si="18"/>
        <v/>
      </c>
      <c r="X224" s="83" t="str">
        <f t="shared" si="19"/>
        <v/>
      </c>
    </row>
    <row r="225" spans="1:24" x14ac:dyDescent="0.2">
      <c r="A225" s="83" t="str">
        <f t="shared" si="15"/>
        <v/>
      </c>
      <c r="B225" s="29" t="str">
        <f>IF(FFA!B228="","",FFA!B228)</f>
        <v/>
      </c>
      <c r="C225" s="81" t="str">
        <f>FFA!C228</f>
        <v>57-A</v>
      </c>
      <c r="D225" s="29" t="str">
        <f>IF(FFA!D228="","",FFA!D228)</f>
        <v/>
      </c>
      <c r="E225" s="31">
        <f>FFA!H228</f>
        <v>0</v>
      </c>
      <c r="F225" s="31">
        <f>FFA!I228</f>
        <v>0</v>
      </c>
      <c r="G225" s="31">
        <f>FFA!M228</f>
        <v>0</v>
      </c>
      <c r="H225" s="31">
        <f>FFA!N228</f>
        <v>0</v>
      </c>
      <c r="I225" s="31">
        <f>FFA!R228</f>
        <v>0</v>
      </c>
      <c r="J225" s="31">
        <f>FFA!S228</f>
        <v>0</v>
      </c>
      <c r="K225" s="31">
        <f>FFA!W228</f>
        <v>0</v>
      </c>
      <c r="L225" s="31">
        <f>FFA!X228</f>
        <v>0</v>
      </c>
      <c r="M225" s="31">
        <f>FFA!AB228</f>
        <v>0</v>
      </c>
      <c r="N225" s="31">
        <f>FFA!AC228</f>
        <v>0</v>
      </c>
      <c r="O225" s="31">
        <f>FFA!AG228</f>
        <v>0</v>
      </c>
      <c r="P225" s="31">
        <f>FFA!AH228</f>
        <v>0</v>
      </c>
      <c r="Q225" s="31">
        <f>FFA!AL228</f>
        <v>0</v>
      </c>
      <c r="R225" s="31">
        <f>FFA!AM228</f>
        <v>0</v>
      </c>
      <c r="S225" s="31">
        <f>FFA!AQ228</f>
        <v>0</v>
      </c>
      <c r="T225" s="31">
        <f>FFA!AR228</f>
        <v>0</v>
      </c>
      <c r="U225" s="31" t="str">
        <f t="shared" si="16"/>
        <v/>
      </c>
      <c r="V225" s="31" t="str">
        <f t="shared" si="17"/>
        <v/>
      </c>
      <c r="W225" s="31" t="str">
        <f t="shared" si="18"/>
        <v/>
      </c>
      <c r="X225" s="83" t="str">
        <f t="shared" si="19"/>
        <v/>
      </c>
    </row>
    <row r="226" spans="1:24" x14ac:dyDescent="0.2">
      <c r="A226" s="83" t="str">
        <f t="shared" si="15"/>
        <v/>
      </c>
      <c r="B226" s="29">
        <f>IF(FFA!B229="","",FFA!B229)</f>
        <v>0</v>
      </c>
      <c r="C226" s="81" t="str">
        <f>FFA!C229</f>
        <v>57-B</v>
      </c>
      <c r="D226" s="29" t="str">
        <f>IF(FFA!D229="","",FFA!D229)</f>
        <v/>
      </c>
      <c r="E226" s="31">
        <f>FFA!H229</f>
        <v>0</v>
      </c>
      <c r="F226" s="31">
        <f>FFA!I229</f>
        <v>0</v>
      </c>
      <c r="G226" s="31">
        <f>FFA!M229</f>
        <v>0</v>
      </c>
      <c r="H226" s="31">
        <f>FFA!N229</f>
        <v>0</v>
      </c>
      <c r="I226" s="31">
        <f>FFA!R229</f>
        <v>0</v>
      </c>
      <c r="J226" s="31">
        <f>FFA!S229</f>
        <v>0</v>
      </c>
      <c r="K226" s="31">
        <f>FFA!W229</f>
        <v>0</v>
      </c>
      <c r="L226" s="31">
        <f>FFA!X229</f>
        <v>0</v>
      </c>
      <c r="M226" s="31">
        <f>FFA!AB229</f>
        <v>0</v>
      </c>
      <c r="N226" s="31">
        <f>FFA!AC229</f>
        <v>0</v>
      </c>
      <c r="O226" s="31">
        <f>FFA!AG229</f>
        <v>0</v>
      </c>
      <c r="P226" s="31">
        <f>FFA!AH229</f>
        <v>0</v>
      </c>
      <c r="Q226" s="31">
        <f>FFA!AL229</f>
        <v>0</v>
      </c>
      <c r="R226" s="31">
        <f>FFA!AM229</f>
        <v>0</v>
      </c>
      <c r="S226" s="31">
        <f>FFA!AQ229</f>
        <v>0</v>
      </c>
      <c r="T226" s="31">
        <f>FFA!AR229</f>
        <v>0</v>
      </c>
      <c r="U226" s="31" t="str">
        <f t="shared" si="16"/>
        <v/>
      </c>
      <c r="V226" s="31" t="str">
        <f t="shared" si="17"/>
        <v/>
      </c>
      <c r="W226" s="31" t="str">
        <f t="shared" si="18"/>
        <v/>
      </c>
      <c r="X226" s="83" t="str">
        <f t="shared" si="19"/>
        <v/>
      </c>
    </row>
    <row r="227" spans="1:24" x14ac:dyDescent="0.2">
      <c r="A227" s="83" t="str">
        <f t="shared" si="15"/>
        <v/>
      </c>
      <c r="B227" s="29">
        <f>IF(FFA!B230="","",FFA!B230)</f>
        <v>0</v>
      </c>
      <c r="C227" s="81" t="str">
        <f>FFA!C230</f>
        <v>57-C</v>
      </c>
      <c r="D227" s="29" t="str">
        <f>IF(FFA!D230="","",FFA!D230)</f>
        <v/>
      </c>
      <c r="E227" s="31">
        <f>FFA!H230</f>
        <v>0</v>
      </c>
      <c r="F227" s="31">
        <f>FFA!I230</f>
        <v>0</v>
      </c>
      <c r="G227" s="31">
        <f>FFA!M230</f>
        <v>0</v>
      </c>
      <c r="H227" s="31">
        <f>FFA!N230</f>
        <v>0</v>
      </c>
      <c r="I227" s="31">
        <f>FFA!R230</f>
        <v>0</v>
      </c>
      <c r="J227" s="31">
        <f>FFA!S230</f>
        <v>0</v>
      </c>
      <c r="K227" s="31">
        <f>FFA!W230</f>
        <v>0</v>
      </c>
      <c r="L227" s="31">
        <f>FFA!X230</f>
        <v>0</v>
      </c>
      <c r="M227" s="31">
        <f>FFA!AB230</f>
        <v>0</v>
      </c>
      <c r="N227" s="31">
        <f>FFA!AC230</f>
        <v>0</v>
      </c>
      <c r="O227" s="31">
        <f>FFA!AG230</f>
        <v>0</v>
      </c>
      <c r="P227" s="31">
        <f>FFA!AH230</f>
        <v>0</v>
      </c>
      <c r="Q227" s="31">
        <f>FFA!AL230</f>
        <v>0</v>
      </c>
      <c r="R227" s="31">
        <f>FFA!AM230</f>
        <v>0</v>
      </c>
      <c r="S227" s="31">
        <f>FFA!AQ230</f>
        <v>0</v>
      </c>
      <c r="T227" s="31">
        <f>FFA!AR230</f>
        <v>0</v>
      </c>
      <c r="U227" s="31" t="str">
        <f t="shared" si="16"/>
        <v/>
      </c>
      <c r="V227" s="31" t="str">
        <f t="shared" si="17"/>
        <v/>
      </c>
      <c r="W227" s="31" t="str">
        <f t="shared" si="18"/>
        <v/>
      </c>
      <c r="X227" s="83" t="str">
        <f t="shared" si="19"/>
        <v/>
      </c>
    </row>
    <row r="228" spans="1:24" x14ac:dyDescent="0.2">
      <c r="A228" s="83" t="str">
        <f t="shared" si="15"/>
        <v/>
      </c>
      <c r="B228" s="29">
        <f>IF(FFA!B231="","",FFA!B231)</f>
        <v>0</v>
      </c>
      <c r="C228" s="81" t="str">
        <f>FFA!C231</f>
        <v>57-D</v>
      </c>
      <c r="D228" s="29" t="str">
        <f>IF(FFA!D231="","",FFA!D231)</f>
        <v/>
      </c>
      <c r="E228" s="31">
        <f>FFA!H231</f>
        <v>0</v>
      </c>
      <c r="F228" s="31">
        <f>FFA!I231</f>
        <v>0</v>
      </c>
      <c r="G228" s="31">
        <f>FFA!M231</f>
        <v>0</v>
      </c>
      <c r="H228" s="31">
        <f>FFA!N231</f>
        <v>0</v>
      </c>
      <c r="I228" s="31">
        <f>FFA!R231</f>
        <v>0</v>
      </c>
      <c r="J228" s="31">
        <f>FFA!S231</f>
        <v>0</v>
      </c>
      <c r="K228" s="31">
        <f>FFA!W231</f>
        <v>0</v>
      </c>
      <c r="L228" s="31">
        <f>FFA!X231</f>
        <v>0</v>
      </c>
      <c r="M228" s="31">
        <f>FFA!AB231</f>
        <v>0</v>
      </c>
      <c r="N228" s="31">
        <f>FFA!AC231</f>
        <v>0</v>
      </c>
      <c r="O228" s="31">
        <f>FFA!AG231</f>
        <v>0</v>
      </c>
      <c r="P228" s="31">
        <f>FFA!AH231</f>
        <v>0</v>
      </c>
      <c r="Q228" s="31">
        <f>FFA!AL231</f>
        <v>0</v>
      </c>
      <c r="R228" s="31">
        <f>FFA!AM231</f>
        <v>0</v>
      </c>
      <c r="S228" s="31">
        <f>FFA!AQ231</f>
        <v>0</v>
      </c>
      <c r="T228" s="31">
        <f>FFA!AR231</f>
        <v>0</v>
      </c>
      <c r="U228" s="31" t="str">
        <f t="shared" si="16"/>
        <v/>
      </c>
      <c r="V228" s="31" t="str">
        <f t="shared" si="17"/>
        <v/>
      </c>
      <c r="W228" s="31" t="str">
        <f t="shared" si="18"/>
        <v/>
      </c>
      <c r="X228" s="83" t="str">
        <f t="shared" si="19"/>
        <v/>
      </c>
    </row>
    <row r="229" spans="1:24" x14ac:dyDescent="0.2">
      <c r="A229" s="83" t="str">
        <f t="shared" si="15"/>
        <v/>
      </c>
      <c r="B229" s="29" t="str">
        <f>IF(FFA!B232="","",FFA!B232)</f>
        <v/>
      </c>
      <c r="C229" s="81" t="str">
        <f>FFA!C232</f>
        <v>58-A</v>
      </c>
      <c r="D229" s="29" t="str">
        <f>IF(FFA!D232="","",FFA!D232)</f>
        <v/>
      </c>
      <c r="E229" s="31">
        <f>FFA!H232</f>
        <v>0</v>
      </c>
      <c r="F229" s="31">
        <f>FFA!I232</f>
        <v>0</v>
      </c>
      <c r="G229" s="31">
        <f>FFA!M232</f>
        <v>0</v>
      </c>
      <c r="H229" s="31">
        <f>FFA!N232</f>
        <v>0</v>
      </c>
      <c r="I229" s="31">
        <f>FFA!R232</f>
        <v>0</v>
      </c>
      <c r="J229" s="31">
        <f>FFA!S232</f>
        <v>0</v>
      </c>
      <c r="K229" s="31">
        <f>FFA!W232</f>
        <v>0</v>
      </c>
      <c r="L229" s="31">
        <f>FFA!X232</f>
        <v>0</v>
      </c>
      <c r="M229" s="31">
        <f>FFA!AB232</f>
        <v>0</v>
      </c>
      <c r="N229" s="31">
        <f>FFA!AC232</f>
        <v>0</v>
      </c>
      <c r="O229" s="31">
        <f>FFA!AG232</f>
        <v>0</v>
      </c>
      <c r="P229" s="31">
        <f>FFA!AH232</f>
        <v>0</v>
      </c>
      <c r="Q229" s="31">
        <f>FFA!AL232</f>
        <v>0</v>
      </c>
      <c r="R229" s="31">
        <f>FFA!AM232</f>
        <v>0</v>
      </c>
      <c r="S229" s="31">
        <f>FFA!AQ232</f>
        <v>0</v>
      </c>
      <c r="T229" s="31">
        <f>FFA!AR232</f>
        <v>0</v>
      </c>
      <c r="U229" s="31" t="str">
        <f t="shared" si="16"/>
        <v/>
      </c>
      <c r="V229" s="31" t="str">
        <f t="shared" si="17"/>
        <v/>
      </c>
      <c r="W229" s="31" t="str">
        <f t="shared" si="18"/>
        <v/>
      </c>
      <c r="X229" s="83" t="str">
        <f t="shared" si="19"/>
        <v/>
      </c>
    </row>
    <row r="230" spans="1:24" x14ac:dyDescent="0.2">
      <c r="A230" s="83" t="str">
        <f t="shared" si="15"/>
        <v/>
      </c>
      <c r="B230" s="29">
        <f>IF(FFA!B233="","",FFA!B233)</f>
        <v>0</v>
      </c>
      <c r="C230" s="81" t="str">
        <f>FFA!C233</f>
        <v>58-B</v>
      </c>
      <c r="D230" s="29" t="str">
        <f>IF(FFA!D233="","",FFA!D233)</f>
        <v/>
      </c>
      <c r="E230" s="31">
        <f>FFA!H233</f>
        <v>0</v>
      </c>
      <c r="F230" s="31">
        <f>FFA!I233</f>
        <v>0</v>
      </c>
      <c r="G230" s="31">
        <f>FFA!M233</f>
        <v>0</v>
      </c>
      <c r="H230" s="31">
        <f>FFA!N233</f>
        <v>0</v>
      </c>
      <c r="I230" s="31">
        <f>FFA!R233</f>
        <v>0</v>
      </c>
      <c r="J230" s="31">
        <f>FFA!S233</f>
        <v>0</v>
      </c>
      <c r="K230" s="31">
        <f>FFA!W233</f>
        <v>0</v>
      </c>
      <c r="L230" s="31">
        <f>FFA!X233</f>
        <v>0</v>
      </c>
      <c r="M230" s="31">
        <f>FFA!AB233</f>
        <v>0</v>
      </c>
      <c r="N230" s="31">
        <f>FFA!AC233</f>
        <v>0</v>
      </c>
      <c r="O230" s="31">
        <f>FFA!AG233</f>
        <v>0</v>
      </c>
      <c r="P230" s="31">
        <f>FFA!AH233</f>
        <v>0</v>
      </c>
      <c r="Q230" s="31">
        <f>FFA!AL233</f>
        <v>0</v>
      </c>
      <c r="R230" s="31">
        <f>FFA!AM233</f>
        <v>0</v>
      </c>
      <c r="S230" s="31">
        <f>FFA!AQ233</f>
        <v>0</v>
      </c>
      <c r="T230" s="31">
        <f>FFA!AR233</f>
        <v>0</v>
      </c>
      <c r="U230" s="31" t="str">
        <f t="shared" si="16"/>
        <v/>
      </c>
      <c r="V230" s="31" t="str">
        <f t="shared" si="17"/>
        <v/>
      </c>
      <c r="W230" s="31" t="str">
        <f t="shared" si="18"/>
        <v/>
      </c>
      <c r="X230" s="83" t="str">
        <f t="shared" si="19"/>
        <v/>
      </c>
    </row>
    <row r="231" spans="1:24" x14ac:dyDescent="0.2">
      <c r="A231" s="83" t="str">
        <f t="shared" si="15"/>
        <v/>
      </c>
      <c r="B231" s="29">
        <f>IF(FFA!B234="","",FFA!B234)</f>
        <v>0</v>
      </c>
      <c r="C231" s="81" t="str">
        <f>FFA!C234</f>
        <v>58-C</v>
      </c>
      <c r="D231" s="29" t="str">
        <f>IF(FFA!D234="","",FFA!D234)</f>
        <v/>
      </c>
      <c r="E231" s="31">
        <f>FFA!H234</f>
        <v>0</v>
      </c>
      <c r="F231" s="31">
        <f>FFA!I234</f>
        <v>0</v>
      </c>
      <c r="G231" s="31">
        <f>FFA!M234</f>
        <v>0</v>
      </c>
      <c r="H231" s="31">
        <f>FFA!N234</f>
        <v>0</v>
      </c>
      <c r="I231" s="31">
        <f>FFA!R234</f>
        <v>0</v>
      </c>
      <c r="J231" s="31">
        <f>FFA!S234</f>
        <v>0</v>
      </c>
      <c r="K231" s="31">
        <f>FFA!W234</f>
        <v>0</v>
      </c>
      <c r="L231" s="31">
        <f>FFA!X234</f>
        <v>0</v>
      </c>
      <c r="M231" s="31">
        <f>FFA!AB234</f>
        <v>0</v>
      </c>
      <c r="N231" s="31">
        <f>FFA!AC234</f>
        <v>0</v>
      </c>
      <c r="O231" s="31">
        <f>FFA!AG234</f>
        <v>0</v>
      </c>
      <c r="P231" s="31">
        <f>FFA!AH234</f>
        <v>0</v>
      </c>
      <c r="Q231" s="31">
        <f>FFA!AL234</f>
        <v>0</v>
      </c>
      <c r="R231" s="31">
        <f>FFA!AM234</f>
        <v>0</v>
      </c>
      <c r="S231" s="31">
        <f>FFA!AQ234</f>
        <v>0</v>
      </c>
      <c r="T231" s="31">
        <f>FFA!AR234</f>
        <v>0</v>
      </c>
      <c r="U231" s="31" t="str">
        <f t="shared" si="16"/>
        <v/>
      </c>
      <c r="V231" s="31" t="str">
        <f t="shared" si="17"/>
        <v/>
      </c>
      <c r="W231" s="31" t="str">
        <f t="shared" si="18"/>
        <v/>
      </c>
      <c r="X231" s="83" t="str">
        <f t="shared" si="19"/>
        <v/>
      </c>
    </row>
    <row r="232" spans="1:24" x14ac:dyDescent="0.2">
      <c r="A232" s="83" t="str">
        <f t="shared" si="15"/>
        <v/>
      </c>
      <c r="B232" s="29">
        <f>IF(FFA!B235="","",FFA!B235)</f>
        <v>0</v>
      </c>
      <c r="C232" s="81" t="str">
        <f>FFA!C235</f>
        <v>58-D</v>
      </c>
      <c r="D232" s="29" t="str">
        <f>IF(FFA!D235="","",FFA!D235)</f>
        <v/>
      </c>
      <c r="E232" s="31">
        <f>FFA!H235</f>
        <v>0</v>
      </c>
      <c r="F232" s="31">
        <f>FFA!I235</f>
        <v>0</v>
      </c>
      <c r="G232" s="31">
        <f>FFA!M235</f>
        <v>0</v>
      </c>
      <c r="H232" s="31">
        <f>FFA!N235</f>
        <v>0</v>
      </c>
      <c r="I232" s="31">
        <f>FFA!R235</f>
        <v>0</v>
      </c>
      <c r="J232" s="31">
        <f>FFA!S235</f>
        <v>0</v>
      </c>
      <c r="K232" s="31">
        <f>FFA!W235</f>
        <v>0</v>
      </c>
      <c r="L232" s="31">
        <f>FFA!X235</f>
        <v>0</v>
      </c>
      <c r="M232" s="31">
        <f>FFA!AB235</f>
        <v>0</v>
      </c>
      <c r="N232" s="31">
        <f>FFA!AC235</f>
        <v>0</v>
      </c>
      <c r="O232" s="31">
        <f>FFA!AG235</f>
        <v>0</v>
      </c>
      <c r="P232" s="31">
        <f>FFA!AH235</f>
        <v>0</v>
      </c>
      <c r="Q232" s="31">
        <f>FFA!AL235</f>
        <v>0</v>
      </c>
      <c r="R232" s="31">
        <f>FFA!AM235</f>
        <v>0</v>
      </c>
      <c r="S232" s="31">
        <f>FFA!AQ235</f>
        <v>0</v>
      </c>
      <c r="T232" s="31">
        <f>FFA!AR235</f>
        <v>0</v>
      </c>
      <c r="U232" s="31" t="str">
        <f t="shared" si="16"/>
        <v/>
      </c>
      <c r="V232" s="31" t="str">
        <f t="shared" si="17"/>
        <v/>
      </c>
      <c r="W232" s="31" t="str">
        <f t="shared" si="18"/>
        <v/>
      </c>
      <c r="X232" s="83" t="str">
        <f t="shared" si="19"/>
        <v/>
      </c>
    </row>
    <row r="233" spans="1:24" x14ac:dyDescent="0.2">
      <c r="A233" s="83" t="str">
        <f t="shared" si="15"/>
        <v/>
      </c>
      <c r="B233" s="29" t="str">
        <f>IF(FFA!B236="","",FFA!B236)</f>
        <v/>
      </c>
      <c r="C233" s="81" t="str">
        <f>FFA!C236</f>
        <v>59-A</v>
      </c>
      <c r="D233" s="29" t="str">
        <f>IF(FFA!D236="","",FFA!D236)</f>
        <v/>
      </c>
      <c r="E233" s="31">
        <f>FFA!H236</f>
        <v>0</v>
      </c>
      <c r="F233" s="31">
        <f>FFA!I236</f>
        <v>0</v>
      </c>
      <c r="G233" s="31">
        <f>FFA!M236</f>
        <v>0</v>
      </c>
      <c r="H233" s="31">
        <f>FFA!N236</f>
        <v>0</v>
      </c>
      <c r="I233" s="31">
        <f>FFA!R236</f>
        <v>0</v>
      </c>
      <c r="J233" s="31">
        <f>FFA!S236</f>
        <v>0</v>
      </c>
      <c r="K233" s="31">
        <f>FFA!W236</f>
        <v>0</v>
      </c>
      <c r="L233" s="31">
        <f>FFA!X236</f>
        <v>0</v>
      </c>
      <c r="M233" s="31">
        <f>FFA!AB236</f>
        <v>0</v>
      </c>
      <c r="N233" s="31">
        <f>FFA!AC236</f>
        <v>0</v>
      </c>
      <c r="O233" s="31">
        <f>FFA!AG236</f>
        <v>0</v>
      </c>
      <c r="P233" s="31">
        <f>FFA!AH236</f>
        <v>0</v>
      </c>
      <c r="Q233" s="31">
        <f>FFA!AL236</f>
        <v>0</v>
      </c>
      <c r="R233" s="31">
        <f>FFA!AM236</f>
        <v>0</v>
      </c>
      <c r="S233" s="31">
        <f>FFA!AQ236</f>
        <v>0</v>
      </c>
      <c r="T233" s="31">
        <f>FFA!AR236</f>
        <v>0</v>
      </c>
      <c r="U233" s="31" t="str">
        <f t="shared" si="16"/>
        <v/>
      </c>
      <c r="V233" s="31" t="str">
        <f t="shared" si="17"/>
        <v/>
      </c>
      <c r="W233" s="31" t="str">
        <f t="shared" si="18"/>
        <v/>
      </c>
      <c r="X233" s="83" t="str">
        <f t="shared" si="19"/>
        <v/>
      </c>
    </row>
    <row r="234" spans="1:24" x14ac:dyDescent="0.2">
      <c r="A234" s="83" t="str">
        <f t="shared" si="15"/>
        <v/>
      </c>
      <c r="B234" s="29">
        <f>IF(FFA!B237="","",FFA!B237)</f>
        <v>0</v>
      </c>
      <c r="C234" s="81" t="str">
        <f>FFA!C237</f>
        <v>59-B</v>
      </c>
      <c r="D234" s="29" t="str">
        <f>IF(FFA!D237="","",FFA!D237)</f>
        <v/>
      </c>
      <c r="E234" s="31">
        <f>FFA!H237</f>
        <v>0</v>
      </c>
      <c r="F234" s="31">
        <f>FFA!I237</f>
        <v>0</v>
      </c>
      <c r="G234" s="31">
        <f>FFA!M237</f>
        <v>0</v>
      </c>
      <c r="H234" s="31">
        <f>FFA!N237</f>
        <v>0</v>
      </c>
      <c r="I234" s="31">
        <f>FFA!R237</f>
        <v>0</v>
      </c>
      <c r="J234" s="31">
        <f>FFA!S237</f>
        <v>0</v>
      </c>
      <c r="K234" s="31">
        <f>FFA!W237</f>
        <v>0</v>
      </c>
      <c r="L234" s="31">
        <f>FFA!X237</f>
        <v>0</v>
      </c>
      <c r="M234" s="31">
        <f>FFA!AB237</f>
        <v>0</v>
      </c>
      <c r="N234" s="31">
        <f>FFA!AC237</f>
        <v>0</v>
      </c>
      <c r="O234" s="31">
        <f>FFA!AG237</f>
        <v>0</v>
      </c>
      <c r="P234" s="31">
        <f>FFA!AH237</f>
        <v>0</v>
      </c>
      <c r="Q234" s="31">
        <f>FFA!AL237</f>
        <v>0</v>
      </c>
      <c r="R234" s="31">
        <f>FFA!AM237</f>
        <v>0</v>
      </c>
      <c r="S234" s="31">
        <f>FFA!AQ237</f>
        <v>0</v>
      </c>
      <c r="T234" s="31">
        <f>FFA!AR237</f>
        <v>0</v>
      </c>
      <c r="U234" s="31" t="str">
        <f t="shared" si="16"/>
        <v/>
      </c>
      <c r="V234" s="31" t="str">
        <f t="shared" si="17"/>
        <v/>
      </c>
      <c r="W234" s="31" t="str">
        <f t="shared" si="18"/>
        <v/>
      </c>
      <c r="X234" s="83" t="str">
        <f t="shared" si="19"/>
        <v/>
      </c>
    </row>
    <row r="235" spans="1:24" x14ac:dyDescent="0.2">
      <c r="A235" s="83" t="str">
        <f t="shared" si="15"/>
        <v/>
      </c>
      <c r="B235" s="29">
        <f>IF(FFA!B238="","",FFA!B238)</f>
        <v>0</v>
      </c>
      <c r="C235" s="81" t="str">
        <f>FFA!C238</f>
        <v>59-C</v>
      </c>
      <c r="D235" s="29" t="str">
        <f>IF(FFA!D238="","",FFA!D238)</f>
        <v/>
      </c>
      <c r="E235" s="31">
        <f>FFA!H238</f>
        <v>0</v>
      </c>
      <c r="F235" s="31">
        <f>FFA!I238</f>
        <v>0</v>
      </c>
      <c r="G235" s="31">
        <f>FFA!M238</f>
        <v>0</v>
      </c>
      <c r="H235" s="31">
        <f>FFA!N238</f>
        <v>0</v>
      </c>
      <c r="I235" s="31">
        <f>FFA!R238</f>
        <v>0</v>
      </c>
      <c r="J235" s="31">
        <f>FFA!S238</f>
        <v>0</v>
      </c>
      <c r="K235" s="31">
        <f>FFA!W238</f>
        <v>0</v>
      </c>
      <c r="L235" s="31">
        <f>FFA!X238</f>
        <v>0</v>
      </c>
      <c r="M235" s="31">
        <f>FFA!AB238</f>
        <v>0</v>
      </c>
      <c r="N235" s="31">
        <f>FFA!AC238</f>
        <v>0</v>
      </c>
      <c r="O235" s="31">
        <f>FFA!AG238</f>
        <v>0</v>
      </c>
      <c r="P235" s="31">
        <f>FFA!AH238</f>
        <v>0</v>
      </c>
      <c r="Q235" s="31">
        <f>FFA!AL238</f>
        <v>0</v>
      </c>
      <c r="R235" s="31">
        <f>FFA!AM238</f>
        <v>0</v>
      </c>
      <c r="S235" s="31">
        <f>FFA!AQ238</f>
        <v>0</v>
      </c>
      <c r="T235" s="31">
        <f>FFA!AR238</f>
        <v>0</v>
      </c>
      <c r="U235" s="31" t="str">
        <f t="shared" si="16"/>
        <v/>
      </c>
      <c r="V235" s="31" t="str">
        <f t="shared" si="17"/>
        <v/>
      </c>
      <c r="W235" s="31" t="str">
        <f t="shared" si="18"/>
        <v/>
      </c>
      <c r="X235" s="83" t="str">
        <f t="shared" si="19"/>
        <v/>
      </c>
    </row>
    <row r="236" spans="1:24" x14ac:dyDescent="0.2">
      <c r="A236" s="83" t="str">
        <f t="shared" si="15"/>
        <v/>
      </c>
      <c r="B236" s="29">
        <f>IF(FFA!B239="","",FFA!B239)</f>
        <v>0</v>
      </c>
      <c r="C236" s="81" t="str">
        <f>FFA!C239</f>
        <v>59-D</v>
      </c>
      <c r="D236" s="29" t="str">
        <f>IF(FFA!D239="","",FFA!D239)</f>
        <v/>
      </c>
      <c r="E236" s="31">
        <f>FFA!H239</f>
        <v>0</v>
      </c>
      <c r="F236" s="31">
        <f>FFA!I239</f>
        <v>0</v>
      </c>
      <c r="G236" s="31">
        <f>FFA!M239</f>
        <v>0</v>
      </c>
      <c r="H236" s="31">
        <f>FFA!N239</f>
        <v>0</v>
      </c>
      <c r="I236" s="31">
        <f>FFA!R239</f>
        <v>0</v>
      </c>
      <c r="J236" s="31">
        <f>FFA!S239</f>
        <v>0</v>
      </c>
      <c r="K236" s="31">
        <f>FFA!W239</f>
        <v>0</v>
      </c>
      <c r="L236" s="31">
        <f>FFA!X239</f>
        <v>0</v>
      </c>
      <c r="M236" s="31">
        <f>FFA!AB239</f>
        <v>0</v>
      </c>
      <c r="N236" s="31">
        <f>FFA!AC239</f>
        <v>0</v>
      </c>
      <c r="O236" s="31">
        <f>FFA!AG239</f>
        <v>0</v>
      </c>
      <c r="P236" s="31">
        <f>FFA!AH239</f>
        <v>0</v>
      </c>
      <c r="Q236" s="31">
        <f>FFA!AL239</f>
        <v>0</v>
      </c>
      <c r="R236" s="31">
        <f>FFA!AM239</f>
        <v>0</v>
      </c>
      <c r="S236" s="31">
        <f>FFA!AQ239</f>
        <v>0</v>
      </c>
      <c r="T236" s="31">
        <f>FFA!AR239</f>
        <v>0</v>
      </c>
      <c r="U236" s="31" t="str">
        <f t="shared" si="16"/>
        <v/>
      </c>
      <c r="V236" s="31" t="str">
        <f t="shared" si="17"/>
        <v/>
      </c>
      <c r="W236" s="31" t="str">
        <f t="shared" si="18"/>
        <v/>
      </c>
      <c r="X236" s="83" t="str">
        <f t="shared" si="19"/>
        <v/>
      </c>
    </row>
    <row r="237" spans="1:24" x14ac:dyDescent="0.2">
      <c r="A237" s="83" t="str">
        <f t="shared" si="15"/>
        <v/>
      </c>
      <c r="B237" s="29" t="str">
        <f>IF(FFA!B240="","",FFA!B240)</f>
        <v/>
      </c>
      <c r="C237" s="81" t="str">
        <f>FFA!C240</f>
        <v>60-A</v>
      </c>
      <c r="D237" s="29" t="str">
        <f>IF(FFA!D240="","",FFA!D240)</f>
        <v/>
      </c>
      <c r="E237" s="31">
        <f>FFA!H240</f>
        <v>0</v>
      </c>
      <c r="F237" s="31">
        <f>FFA!I240</f>
        <v>0</v>
      </c>
      <c r="G237" s="31">
        <f>FFA!M240</f>
        <v>0</v>
      </c>
      <c r="H237" s="31">
        <f>FFA!N240</f>
        <v>0</v>
      </c>
      <c r="I237" s="31">
        <f>FFA!R240</f>
        <v>0</v>
      </c>
      <c r="J237" s="31">
        <f>FFA!S240</f>
        <v>0</v>
      </c>
      <c r="K237" s="31">
        <f>FFA!W240</f>
        <v>0</v>
      </c>
      <c r="L237" s="31">
        <f>FFA!X240</f>
        <v>0</v>
      </c>
      <c r="M237" s="31">
        <f>FFA!AB240</f>
        <v>0</v>
      </c>
      <c r="N237" s="31">
        <f>FFA!AC240</f>
        <v>0</v>
      </c>
      <c r="O237" s="31">
        <f>FFA!AG240</f>
        <v>0</v>
      </c>
      <c r="P237" s="31">
        <f>FFA!AH240</f>
        <v>0</v>
      </c>
      <c r="Q237" s="31">
        <f>FFA!AL240</f>
        <v>0</v>
      </c>
      <c r="R237" s="31">
        <f>FFA!AM240</f>
        <v>0</v>
      </c>
      <c r="S237" s="31">
        <f>FFA!AQ240</f>
        <v>0</v>
      </c>
      <c r="T237" s="31">
        <f>FFA!AR240</f>
        <v>0</v>
      </c>
      <c r="U237" s="31" t="str">
        <f t="shared" si="16"/>
        <v/>
      </c>
      <c r="V237" s="31" t="str">
        <f t="shared" si="17"/>
        <v/>
      </c>
      <c r="W237" s="31" t="str">
        <f t="shared" si="18"/>
        <v/>
      </c>
      <c r="X237" s="83" t="str">
        <f t="shared" si="19"/>
        <v/>
      </c>
    </row>
    <row r="238" spans="1:24" x14ac:dyDescent="0.2">
      <c r="A238" s="83" t="str">
        <f t="shared" si="15"/>
        <v/>
      </c>
      <c r="B238" s="29">
        <f>IF(FFA!B241="","",FFA!B241)</f>
        <v>0</v>
      </c>
      <c r="C238" s="81" t="str">
        <f>FFA!C241</f>
        <v>60-B</v>
      </c>
      <c r="D238" s="29" t="str">
        <f>IF(FFA!D241="","",FFA!D241)</f>
        <v/>
      </c>
      <c r="E238" s="31">
        <f>FFA!H241</f>
        <v>0</v>
      </c>
      <c r="F238" s="31">
        <f>FFA!I241</f>
        <v>0</v>
      </c>
      <c r="G238" s="31">
        <f>FFA!M241</f>
        <v>0</v>
      </c>
      <c r="H238" s="31">
        <f>FFA!N241</f>
        <v>0</v>
      </c>
      <c r="I238" s="31">
        <f>FFA!R241</f>
        <v>0</v>
      </c>
      <c r="J238" s="31">
        <f>FFA!S241</f>
        <v>0</v>
      </c>
      <c r="K238" s="31">
        <f>FFA!W241</f>
        <v>0</v>
      </c>
      <c r="L238" s="31">
        <f>FFA!X241</f>
        <v>0</v>
      </c>
      <c r="M238" s="31">
        <f>FFA!AB241</f>
        <v>0</v>
      </c>
      <c r="N238" s="31">
        <f>FFA!AC241</f>
        <v>0</v>
      </c>
      <c r="O238" s="31">
        <f>FFA!AG241</f>
        <v>0</v>
      </c>
      <c r="P238" s="31">
        <f>FFA!AH241</f>
        <v>0</v>
      </c>
      <c r="Q238" s="31">
        <f>FFA!AL241</f>
        <v>0</v>
      </c>
      <c r="R238" s="31">
        <f>FFA!AM241</f>
        <v>0</v>
      </c>
      <c r="S238" s="31">
        <f>FFA!AQ241</f>
        <v>0</v>
      </c>
      <c r="T238" s="31">
        <f>FFA!AR241</f>
        <v>0</v>
      </c>
      <c r="U238" s="31" t="str">
        <f t="shared" si="16"/>
        <v/>
      </c>
      <c r="V238" s="31" t="str">
        <f t="shared" si="17"/>
        <v/>
      </c>
      <c r="W238" s="31" t="str">
        <f t="shared" si="18"/>
        <v/>
      </c>
      <c r="X238" s="83" t="str">
        <f t="shared" si="19"/>
        <v/>
      </c>
    </row>
    <row r="239" spans="1:24" x14ac:dyDescent="0.2">
      <c r="A239" s="83" t="str">
        <f t="shared" si="15"/>
        <v/>
      </c>
      <c r="B239" s="29">
        <f>IF(FFA!B242="","",FFA!B242)</f>
        <v>0</v>
      </c>
      <c r="C239" s="81" t="str">
        <f>FFA!C242</f>
        <v>60-C</v>
      </c>
      <c r="D239" s="29" t="str">
        <f>IF(FFA!D242="","",FFA!D242)</f>
        <v/>
      </c>
      <c r="E239" s="31">
        <f>FFA!H242</f>
        <v>0</v>
      </c>
      <c r="F239" s="31">
        <f>FFA!I242</f>
        <v>0</v>
      </c>
      <c r="G239" s="31">
        <f>FFA!M242</f>
        <v>0</v>
      </c>
      <c r="H239" s="31">
        <f>FFA!N242</f>
        <v>0</v>
      </c>
      <c r="I239" s="31">
        <f>FFA!R242</f>
        <v>0</v>
      </c>
      <c r="J239" s="31">
        <f>FFA!S242</f>
        <v>0</v>
      </c>
      <c r="K239" s="31">
        <f>FFA!W242</f>
        <v>0</v>
      </c>
      <c r="L239" s="31">
        <f>FFA!X242</f>
        <v>0</v>
      </c>
      <c r="M239" s="31">
        <f>FFA!AB242</f>
        <v>0</v>
      </c>
      <c r="N239" s="31">
        <f>FFA!AC242</f>
        <v>0</v>
      </c>
      <c r="O239" s="31">
        <f>FFA!AG242</f>
        <v>0</v>
      </c>
      <c r="P239" s="31">
        <f>FFA!AH242</f>
        <v>0</v>
      </c>
      <c r="Q239" s="31">
        <f>FFA!AL242</f>
        <v>0</v>
      </c>
      <c r="R239" s="31">
        <f>FFA!AM242</f>
        <v>0</v>
      </c>
      <c r="S239" s="31">
        <f>FFA!AQ242</f>
        <v>0</v>
      </c>
      <c r="T239" s="31">
        <f>FFA!AR242</f>
        <v>0</v>
      </c>
      <c r="U239" s="31" t="str">
        <f t="shared" si="16"/>
        <v/>
      </c>
      <c r="V239" s="31" t="str">
        <f t="shared" si="17"/>
        <v/>
      </c>
      <c r="W239" s="31" t="str">
        <f t="shared" si="18"/>
        <v/>
      </c>
      <c r="X239" s="83" t="str">
        <f t="shared" si="19"/>
        <v/>
      </c>
    </row>
    <row r="240" spans="1:24" x14ac:dyDescent="0.2">
      <c r="A240" s="83" t="str">
        <f t="shared" si="15"/>
        <v/>
      </c>
      <c r="B240" s="29">
        <f>IF(FFA!B243="","",FFA!B243)</f>
        <v>0</v>
      </c>
      <c r="C240" s="81" t="str">
        <f>FFA!C243</f>
        <v>60-D</v>
      </c>
      <c r="D240" s="29" t="str">
        <f>IF(FFA!D243="","",FFA!D243)</f>
        <v/>
      </c>
      <c r="E240" s="31">
        <f>FFA!H243</f>
        <v>0</v>
      </c>
      <c r="F240" s="31">
        <f>FFA!I243</f>
        <v>0</v>
      </c>
      <c r="G240" s="31">
        <f>FFA!M243</f>
        <v>0</v>
      </c>
      <c r="H240" s="31">
        <f>FFA!N243</f>
        <v>0</v>
      </c>
      <c r="I240" s="31">
        <f>FFA!R243</f>
        <v>0</v>
      </c>
      <c r="J240" s="31">
        <f>FFA!S243</f>
        <v>0</v>
      </c>
      <c r="K240" s="31">
        <f>FFA!W243</f>
        <v>0</v>
      </c>
      <c r="L240" s="31">
        <f>FFA!X243</f>
        <v>0</v>
      </c>
      <c r="M240" s="31">
        <f>FFA!AB243</f>
        <v>0</v>
      </c>
      <c r="N240" s="31">
        <f>FFA!AC243</f>
        <v>0</v>
      </c>
      <c r="O240" s="31">
        <f>FFA!AG243</f>
        <v>0</v>
      </c>
      <c r="P240" s="31">
        <f>FFA!AH243</f>
        <v>0</v>
      </c>
      <c r="Q240" s="31">
        <f>FFA!AL243</f>
        <v>0</v>
      </c>
      <c r="R240" s="31">
        <f>FFA!AM243</f>
        <v>0</v>
      </c>
      <c r="S240" s="31">
        <f>FFA!AQ243</f>
        <v>0</v>
      </c>
      <c r="T240" s="31">
        <f>FFA!AR243</f>
        <v>0</v>
      </c>
      <c r="U240" s="31" t="str">
        <f t="shared" si="16"/>
        <v/>
      </c>
      <c r="V240" s="31" t="str">
        <f t="shared" si="17"/>
        <v/>
      </c>
      <c r="W240" s="31" t="str">
        <f t="shared" si="18"/>
        <v/>
      </c>
      <c r="X240" s="83" t="str">
        <f t="shared" si="19"/>
        <v/>
      </c>
    </row>
    <row r="241" spans="1:24" x14ac:dyDescent="0.2">
      <c r="A241" s="83" t="str">
        <f t="shared" si="15"/>
        <v/>
      </c>
      <c r="B241" s="29" t="str">
        <f>IF(FFA!B244="","",FFA!B244)</f>
        <v/>
      </c>
      <c r="C241" s="81" t="str">
        <f>FFA!C244</f>
        <v>61-A</v>
      </c>
      <c r="D241" s="29" t="str">
        <f>IF(FFA!D244="","",FFA!D244)</f>
        <v/>
      </c>
      <c r="E241" s="31">
        <f>FFA!H244</f>
        <v>0</v>
      </c>
      <c r="F241" s="31">
        <f>FFA!I244</f>
        <v>0</v>
      </c>
      <c r="G241" s="31">
        <f>FFA!M244</f>
        <v>0</v>
      </c>
      <c r="H241" s="31">
        <f>FFA!N244</f>
        <v>0</v>
      </c>
      <c r="I241" s="31">
        <f>FFA!R244</f>
        <v>0</v>
      </c>
      <c r="J241" s="31">
        <f>FFA!S244</f>
        <v>0</v>
      </c>
      <c r="K241" s="31">
        <f>FFA!W244</f>
        <v>0</v>
      </c>
      <c r="L241" s="31">
        <f>FFA!X244</f>
        <v>0</v>
      </c>
      <c r="M241" s="31">
        <f>FFA!AB244</f>
        <v>0</v>
      </c>
      <c r="N241" s="31">
        <f>FFA!AC244</f>
        <v>0</v>
      </c>
      <c r="O241" s="31">
        <f>FFA!AG244</f>
        <v>0</v>
      </c>
      <c r="P241" s="31">
        <f>FFA!AH244</f>
        <v>0</v>
      </c>
      <c r="Q241" s="31">
        <f>FFA!AL244</f>
        <v>0</v>
      </c>
      <c r="R241" s="31">
        <f>FFA!AM244</f>
        <v>0</v>
      </c>
      <c r="S241" s="31">
        <f>FFA!AQ244</f>
        <v>0</v>
      </c>
      <c r="T241" s="31">
        <f>FFA!AR244</f>
        <v>0</v>
      </c>
      <c r="U241" s="31" t="str">
        <f t="shared" si="16"/>
        <v/>
      </c>
      <c r="V241" s="31" t="str">
        <f t="shared" si="17"/>
        <v/>
      </c>
      <c r="W241" s="31" t="str">
        <f t="shared" si="18"/>
        <v/>
      </c>
      <c r="X241" s="83" t="str">
        <f t="shared" si="19"/>
        <v/>
      </c>
    </row>
    <row r="242" spans="1:24" x14ac:dyDescent="0.2">
      <c r="A242" s="83" t="str">
        <f t="shared" si="15"/>
        <v/>
      </c>
      <c r="B242" s="29">
        <f>IF(FFA!B245="","",FFA!B245)</f>
        <v>0</v>
      </c>
      <c r="C242" s="81" t="str">
        <f>FFA!C245</f>
        <v>61-B</v>
      </c>
      <c r="D242" s="29" t="str">
        <f>IF(FFA!D245="","",FFA!D245)</f>
        <v/>
      </c>
      <c r="E242" s="31">
        <f>FFA!H245</f>
        <v>0</v>
      </c>
      <c r="F242" s="31">
        <f>FFA!I245</f>
        <v>0</v>
      </c>
      <c r="G242" s="31">
        <f>FFA!M245</f>
        <v>0</v>
      </c>
      <c r="H242" s="31">
        <f>FFA!N245</f>
        <v>0</v>
      </c>
      <c r="I242" s="31">
        <f>FFA!R245</f>
        <v>0</v>
      </c>
      <c r="J242" s="31">
        <f>FFA!S245</f>
        <v>0</v>
      </c>
      <c r="K242" s="31">
        <f>FFA!W245</f>
        <v>0</v>
      </c>
      <c r="L242" s="31">
        <f>FFA!X245</f>
        <v>0</v>
      </c>
      <c r="M242" s="31">
        <f>FFA!AB245</f>
        <v>0</v>
      </c>
      <c r="N242" s="31">
        <f>FFA!AC245</f>
        <v>0</v>
      </c>
      <c r="O242" s="31">
        <f>FFA!AG245</f>
        <v>0</v>
      </c>
      <c r="P242" s="31">
        <f>FFA!AH245</f>
        <v>0</v>
      </c>
      <c r="Q242" s="31">
        <f>FFA!AL245</f>
        <v>0</v>
      </c>
      <c r="R242" s="31">
        <f>FFA!AM245</f>
        <v>0</v>
      </c>
      <c r="S242" s="31">
        <f>FFA!AQ245</f>
        <v>0</v>
      </c>
      <c r="T242" s="31">
        <f>FFA!AR245</f>
        <v>0</v>
      </c>
      <c r="U242" s="31" t="str">
        <f t="shared" si="16"/>
        <v/>
      </c>
      <c r="V242" s="31" t="str">
        <f t="shared" si="17"/>
        <v/>
      </c>
      <c r="W242" s="31" t="str">
        <f t="shared" si="18"/>
        <v/>
      </c>
      <c r="X242" s="83" t="str">
        <f t="shared" si="19"/>
        <v/>
      </c>
    </row>
    <row r="243" spans="1:24" x14ac:dyDescent="0.2">
      <c r="A243" s="83" t="str">
        <f t="shared" si="15"/>
        <v/>
      </c>
      <c r="B243" s="29">
        <f>IF(FFA!B246="","",FFA!B246)</f>
        <v>0</v>
      </c>
      <c r="C243" s="81" t="str">
        <f>FFA!C246</f>
        <v>61-C</v>
      </c>
      <c r="D243" s="29" t="str">
        <f>IF(FFA!D246="","",FFA!D246)</f>
        <v/>
      </c>
      <c r="E243" s="31">
        <f>FFA!H246</f>
        <v>0</v>
      </c>
      <c r="F243" s="31">
        <f>FFA!I246</f>
        <v>0</v>
      </c>
      <c r="G243" s="31">
        <f>FFA!M246</f>
        <v>0</v>
      </c>
      <c r="H243" s="31">
        <f>FFA!N246</f>
        <v>0</v>
      </c>
      <c r="I243" s="31">
        <f>FFA!R246</f>
        <v>0</v>
      </c>
      <c r="J243" s="31">
        <f>FFA!S246</f>
        <v>0</v>
      </c>
      <c r="K243" s="31">
        <f>FFA!W246</f>
        <v>0</v>
      </c>
      <c r="L243" s="31">
        <f>FFA!X246</f>
        <v>0</v>
      </c>
      <c r="M243" s="31">
        <f>FFA!AB246</f>
        <v>0</v>
      </c>
      <c r="N243" s="31">
        <f>FFA!AC246</f>
        <v>0</v>
      </c>
      <c r="O243" s="31">
        <f>FFA!AG246</f>
        <v>0</v>
      </c>
      <c r="P243" s="31">
        <f>FFA!AH246</f>
        <v>0</v>
      </c>
      <c r="Q243" s="31">
        <f>FFA!AL246</f>
        <v>0</v>
      </c>
      <c r="R243" s="31">
        <f>FFA!AM246</f>
        <v>0</v>
      </c>
      <c r="S243" s="31">
        <f>FFA!AQ246</f>
        <v>0</v>
      </c>
      <c r="T243" s="31">
        <f>FFA!AR246</f>
        <v>0</v>
      </c>
      <c r="U243" s="31" t="str">
        <f t="shared" si="16"/>
        <v/>
      </c>
      <c r="V243" s="31" t="str">
        <f t="shared" si="17"/>
        <v/>
      </c>
      <c r="W243" s="31" t="str">
        <f t="shared" si="18"/>
        <v/>
      </c>
      <c r="X243" s="83" t="str">
        <f t="shared" si="19"/>
        <v/>
      </c>
    </row>
    <row r="244" spans="1:24" x14ac:dyDescent="0.2">
      <c r="A244" s="83" t="str">
        <f t="shared" si="15"/>
        <v/>
      </c>
      <c r="B244" s="29">
        <f>IF(FFA!B247="","",FFA!B247)</f>
        <v>0</v>
      </c>
      <c r="C244" s="81" t="str">
        <f>FFA!C247</f>
        <v>61-D</v>
      </c>
      <c r="D244" s="29" t="str">
        <f>IF(FFA!D247="","",FFA!D247)</f>
        <v/>
      </c>
      <c r="E244" s="31">
        <f>FFA!H247</f>
        <v>0</v>
      </c>
      <c r="F244" s="31">
        <f>FFA!I247</f>
        <v>0</v>
      </c>
      <c r="G244" s="31">
        <f>FFA!M247</f>
        <v>0</v>
      </c>
      <c r="H244" s="31">
        <f>FFA!N247</f>
        <v>0</v>
      </c>
      <c r="I244" s="31">
        <f>FFA!R247</f>
        <v>0</v>
      </c>
      <c r="J244" s="31">
        <f>FFA!S247</f>
        <v>0</v>
      </c>
      <c r="K244" s="31">
        <f>FFA!W247</f>
        <v>0</v>
      </c>
      <c r="L244" s="31">
        <f>FFA!X247</f>
        <v>0</v>
      </c>
      <c r="M244" s="31">
        <f>FFA!AB247</f>
        <v>0</v>
      </c>
      <c r="N244" s="31">
        <f>FFA!AC247</f>
        <v>0</v>
      </c>
      <c r="O244" s="31">
        <f>FFA!AG247</f>
        <v>0</v>
      </c>
      <c r="P244" s="31">
        <f>FFA!AH247</f>
        <v>0</v>
      </c>
      <c r="Q244" s="31">
        <f>FFA!AL247</f>
        <v>0</v>
      </c>
      <c r="R244" s="31">
        <f>FFA!AM247</f>
        <v>0</v>
      </c>
      <c r="S244" s="31">
        <f>FFA!AQ247</f>
        <v>0</v>
      </c>
      <c r="T244" s="31">
        <f>FFA!AR247</f>
        <v>0</v>
      </c>
      <c r="U244" s="31" t="str">
        <f t="shared" si="16"/>
        <v/>
      </c>
      <c r="V244" s="31" t="str">
        <f t="shared" si="17"/>
        <v/>
      </c>
      <c r="W244" s="31" t="str">
        <f t="shared" si="18"/>
        <v/>
      </c>
      <c r="X244" s="83" t="str">
        <f t="shared" si="19"/>
        <v/>
      </c>
    </row>
    <row r="245" spans="1:24" x14ac:dyDescent="0.2">
      <c r="A245" s="83" t="str">
        <f t="shared" si="15"/>
        <v/>
      </c>
      <c r="B245" s="29" t="str">
        <f>IF(FFA!B248="","",FFA!B248)</f>
        <v/>
      </c>
      <c r="C245" s="81" t="str">
        <f>FFA!C248</f>
        <v>62-A</v>
      </c>
      <c r="D245" s="29" t="str">
        <f>IF(FFA!D248="","",FFA!D248)</f>
        <v/>
      </c>
      <c r="E245" s="31">
        <f>FFA!H248</f>
        <v>0</v>
      </c>
      <c r="F245" s="31">
        <f>FFA!I248</f>
        <v>0</v>
      </c>
      <c r="G245" s="31">
        <f>FFA!M248</f>
        <v>0</v>
      </c>
      <c r="H245" s="31">
        <f>FFA!N248</f>
        <v>0</v>
      </c>
      <c r="I245" s="31">
        <f>FFA!R248</f>
        <v>0</v>
      </c>
      <c r="J245" s="31">
        <f>FFA!S248</f>
        <v>0</v>
      </c>
      <c r="K245" s="31">
        <f>FFA!W248</f>
        <v>0</v>
      </c>
      <c r="L245" s="31">
        <f>FFA!X248</f>
        <v>0</v>
      </c>
      <c r="M245" s="31">
        <f>FFA!AB248</f>
        <v>0</v>
      </c>
      <c r="N245" s="31">
        <f>FFA!AC248</f>
        <v>0</v>
      </c>
      <c r="O245" s="31">
        <f>FFA!AG248</f>
        <v>0</v>
      </c>
      <c r="P245" s="31">
        <f>FFA!AH248</f>
        <v>0</v>
      </c>
      <c r="Q245" s="31">
        <f>FFA!AL248</f>
        <v>0</v>
      </c>
      <c r="R245" s="31">
        <f>FFA!AM248</f>
        <v>0</v>
      </c>
      <c r="S245" s="31">
        <f>FFA!AQ248</f>
        <v>0</v>
      </c>
      <c r="T245" s="31">
        <f>FFA!AR248</f>
        <v>0</v>
      </c>
      <c r="U245" s="31" t="str">
        <f t="shared" si="16"/>
        <v/>
      </c>
      <c r="V245" s="31" t="str">
        <f t="shared" si="17"/>
        <v/>
      </c>
      <c r="W245" s="31" t="str">
        <f t="shared" si="18"/>
        <v/>
      </c>
      <c r="X245" s="83" t="str">
        <f t="shared" si="19"/>
        <v/>
      </c>
    </row>
    <row r="246" spans="1:24" x14ac:dyDescent="0.2">
      <c r="A246" s="83" t="str">
        <f t="shared" si="15"/>
        <v/>
      </c>
      <c r="B246" s="29">
        <f>IF(FFA!B249="","",FFA!B249)</f>
        <v>0</v>
      </c>
      <c r="C246" s="81" t="str">
        <f>FFA!C249</f>
        <v>62-B</v>
      </c>
      <c r="D246" s="29" t="str">
        <f>IF(FFA!D249="","",FFA!D249)</f>
        <v/>
      </c>
      <c r="E246" s="31">
        <f>FFA!H249</f>
        <v>0</v>
      </c>
      <c r="F246" s="31">
        <f>FFA!I249</f>
        <v>0</v>
      </c>
      <c r="G246" s="31">
        <f>FFA!M249</f>
        <v>0</v>
      </c>
      <c r="H246" s="31">
        <f>FFA!N249</f>
        <v>0</v>
      </c>
      <c r="I246" s="31">
        <f>FFA!R249</f>
        <v>0</v>
      </c>
      <c r="J246" s="31">
        <f>FFA!S249</f>
        <v>0</v>
      </c>
      <c r="K246" s="31">
        <f>FFA!W249</f>
        <v>0</v>
      </c>
      <c r="L246" s="31">
        <f>FFA!X249</f>
        <v>0</v>
      </c>
      <c r="M246" s="31">
        <f>FFA!AB249</f>
        <v>0</v>
      </c>
      <c r="N246" s="31">
        <f>FFA!AC249</f>
        <v>0</v>
      </c>
      <c r="O246" s="31">
        <f>FFA!AG249</f>
        <v>0</v>
      </c>
      <c r="P246" s="31">
        <f>FFA!AH249</f>
        <v>0</v>
      </c>
      <c r="Q246" s="31">
        <f>FFA!AL249</f>
        <v>0</v>
      </c>
      <c r="R246" s="31">
        <f>FFA!AM249</f>
        <v>0</v>
      </c>
      <c r="S246" s="31">
        <f>FFA!AQ249</f>
        <v>0</v>
      </c>
      <c r="T246" s="31">
        <f>FFA!AR249</f>
        <v>0</v>
      </c>
      <c r="U246" s="31" t="str">
        <f t="shared" si="16"/>
        <v/>
      </c>
      <c r="V246" s="31" t="str">
        <f t="shared" si="17"/>
        <v/>
      </c>
      <c r="W246" s="31" t="str">
        <f t="shared" si="18"/>
        <v/>
      </c>
      <c r="X246" s="83" t="str">
        <f t="shared" si="19"/>
        <v/>
      </c>
    </row>
    <row r="247" spans="1:24" x14ac:dyDescent="0.2">
      <c r="A247" s="83" t="str">
        <f t="shared" si="15"/>
        <v/>
      </c>
      <c r="B247" s="29">
        <f>IF(FFA!B250="","",FFA!B250)</f>
        <v>0</v>
      </c>
      <c r="C247" s="81" t="str">
        <f>FFA!C250</f>
        <v>62-C</v>
      </c>
      <c r="D247" s="29" t="str">
        <f>IF(FFA!D250="","",FFA!D250)</f>
        <v/>
      </c>
      <c r="E247" s="31">
        <f>FFA!H250</f>
        <v>0</v>
      </c>
      <c r="F247" s="31">
        <f>FFA!I250</f>
        <v>0</v>
      </c>
      <c r="G247" s="31">
        <f>FFA!M250</f>
        <v>0</v>
      </c>
      <c r="H247" s="31">
        <f>FFA!N250</f>
        <v>0</v>
      </c>
      <c r="I247" s="31">
        <f>FFA!R250</f>
        <v>0</v>
      </c>
      <c r="J247" s="31">
        <f>FFA!S250</f>
        <v>0</v>
      </c>
      <c r="K247" s="31">
        <f>FFA!W250</f>
        <v>0</v>
      </c>
      <c r="L247" s="31">
        <f>FFA!X250</f>
        <v>0</v>
      </c>
      <c r="M247" s="31">
        <f>FFA!AB250</f>
        <v>0</v>
      </c>
      <c r="N247" s="31">
        <f>FFA!AC250</f>
        <v>0</v>
      </c>
      <c r="O247" s="31">
        <f>FFA!AG250</f>
        <v>0</v>
      </c>
      <c r="P247" s="31">
        <f>FFA!AH250</f>
        <v>0</v>
      </c>
      <c r="Q247" s="31">
        <f>FFA!AL250</f>
        <v>0</v>
      </c>
      <c r="R247" s="31">
        <f>FFA!AM250</f>
        <v>0</v>
      </c>
      <c r="S247" s="31">
        <f>FFA!AQ250</f>
        <v>0</v>
      </c>
      <c r="T247" s="31">
        <f>FFA!AR250</f>
        <v>0</v>
      </c>
      <c r="U247" s="31" t="str">
        <f t="shared" si="16"/>
        <v/>
      </c>
      <c r="V247" s="31" t="str">
        <f t="shared" si="17"/>
        <v/>
      </c>
      <c r="W247" s="31" t="str">
        <f t="shared" si="18"/>
        <v/>
      </c>
      <c r="X247" s="83" t="str">
        <f t="shared" si="19"/>
        <v/>
      </c>
    </row>
    <row r="248" spans="1:24" x14ac:dyDescent="0.2">
      <c r="A248" s="83" t="str">
        <f t="shared" si="15"/>
        <v/>
      </c>
      <c r="B248" s="29">
        <f>IF(FFA!B251="","",FFA!B251)</f>
        <v>0</v>
      </c>
      <c r="C248" s="81" t="str">
        <f>FFA!C251</f>
        <v>62-D</v>
      </c>
      <c r="D248" s="29" t="str">
        <f>IF(FFA!D251="","",FFA!D251)</f>
        <v/>
      </c>
      <c r="E248" s="31">
        <f>FFA!H251</f>
        <v>0</v>
      </c>
      <c r="F248" s="31">
        <f>FFA!I251</f>
        <v>0</v>
      </c>
      <c r="G248" s="31">
        <f>FFA!M251</f>
        <v>0</v>
      </c>
      <c r="H248" s="31">
        <f>FFA!N251</f>
        <v>0</v>
      </c>
      <c r="I248" s="31">
        <f>FFA!R251</f>
        <v>0</v>
      </c>
      <c r="J248" s="31">
        <f>FFA!S251</f>
        <v>0</v>
      </c>
      <c r="K248" s="31">
        <f>FFA!W251</f>
        <v>0</v>
      </c>
      <c r="L248" s="31">
        <f>FFA!X251</f>
        <v>0</v>
      </c>
      <c r="M248" s="31">
        <f>FFA!AB251</f>
        <v>0</v>
      </c>
      <c r="N248" s="31">
        <f>FFA!AC251</f>
        <v>0</v>
      </c>
      <c r="O248" s="31">
        <f>FFA!AG251</f>
        <v>0</v>
      </c>
      <c r="P248" s="31">
        <f>FFA!AH251</f>
        <v>0</v>
      </c>
      <c r="Q248" s="31">
        <f>FFA!AL251</f>
        <v>0</v>
      </c>
      <c r="R248" s="31">
        <f>FFA!AM251</f>
        <v>0</v>
      </c>
      <c r="S248" s="31">
        <f>FFA!AQ251</f>
        <v>0</v>
      </c>
      <c r="T248" s="31">
        <f>FFA!AR251</f>
        <v>0</v>
      </c>
      <c r="U248" s="31" t="str">
        <f t="shared" si="16"/>
        <v/>
      </c>
      <c r="V248" s="31" t="str">
        <f t="shared" si="17"/>
        <v/>
      </c>
      <c r="W248" s="31" t="str">
        <f t="shared" si="18"/>
        <v/>
      </c>
      <c r="X248" s="83" t="str">
        <f t="shared" si="19"/>
        <v/>
      </c>
    </row>
    <row r="249" spans="1:24" x14ac:dyDescent="0.2">
      <c r="A249" s="83" t="str">
        <f t="shared" si="15"/>
        <v/>
      </c>
      <c r="B249" s="29" t="str">
        <f>IF(FFA!B252="","",FFA!B252)</f>
        <v/>
      </c>
      <c r="C249" s="81" t="str">
        <f>FFA!C252</f>
        <v>63-A</v>
      </c>
      <c r="D249" s="29" t="str">
        <f>IF(FFA!D252="","",FFA!D252)</f>
        <v/>
      </c>
      <c r="E249" s="31">
        <f>FFA!H252</f>
        <v>0</v>
      </c>
      <c r="F249" s="31">
        <f>FFA!I252</f>
        <v>0</v>
      </c>
      <c r="G249" s="31">
        <f>FFA!M252</f>
        <v>0</v>
      </c>
      <c r="H249" s="31">
        <f>FFA!N252</f>
        <v>0</v>
      </c>
      <c r="I249" s="31">
        <f>FFA!R252</f>
        <v>0</v>
      </c>
      <c r="J249" s="31">
        <f>FFA!S252</f>
        <v>0</v>
      </c>
      <c r="K249" s="31">
        <f>FFA!W252</f>
        <v>0</v>
      </c>
      <c r="L249" s="31">
        <f>FFA!X252</f>
        <v>0</v>
      </c>
      <c r="M249" s="31">
        <f>FFA!AB252</f>
        <v>0</v>
      </c>
      <c r="N249" s="31">
        <f>FFA!AC252</f>
        <v>0</v>
      </c>
      <c r="O249" s="31">
        <f>FFA!AG252</f>
        <v>0</v>
      </c>
      <c r="P249" s="31">
        <f>FFA!AH252</f>
        <v>0</v>
      </c>
      <c r="Q249" s="31">
        <f>FFA!AL252</f>
        <v>0</v>
      </c>
      <c r="R249" s="31">
        <f>FFA!AM252</f>
        <v>0</v>
      </c>
      <c r="S249" s="31">
        <f>FFA!AQ252</f>
        <v>0</v>
      </c>
      <c r="T249" s="31">
        <f>FFA!AR252</f>
        <v>0</v>
      </c>
      <c r="U249" s="31" t="str">
        <f t="shared" si="16"/>
        <v/>
      </c>
      <c r="V249" s="31" t="str">
        <f t="shared" si="17"/>
        <v/>
      </c>
      <c r="W249" s="31" t="str">
        <f t="shared" si="18"/>
        <v/>
      </c>
      <c r="X249" s="83" t="str">
        <f t="shared" si="19"/>
        <v/>
      </c>
    </row>
    <row r="250" spans="1:24" x14ac:dyDescent="0.2">
      <c r="A250" s="83" t="str">
        <f t="shared" si="15"/>
        <v/>
      </c>
      <c r="B250" s="29">
        <f>IF(FFA!B253="","",FFA!B253)</f>
        <v>0</v>
      </c>
      <c r="C250" s="81" t="str">
        <f>FFA!C253</f>
        <v>63-B</v>
      </c>
      <c r="D250" s="29" t="str">
        <f>IF(FFA!D253="","",FFA!D253)</f>
        <v/>
      </c>
      <c r="E250" s="31">
        <f>FFA!H253</f>
        <v>0</v>
      </c>
      <c r="F250" s="31">
        <f>FFA!I253</f>
        <v>0</v>
      </c>
      <c r="G250" s="31">
        <f>FFA!M253</f>
        <v>0</v>
      </c>
      <c r="H250" s="31">
        <f>FFA!N253</f>
        <v>0</v>
      </c>
      <c r="I250" s="31">
        <f>FFA!R253</f>
        <v>0</v>
      </c>
      <c r="J250" s="31">
        <f>FFA!S253</f>
        <v>0</v>
      </c>
      <c r="K250" s="31">
        <f>FFA!W253</f>
        <v>0</v>
      </c>
      <c r="L250" s="31">
        <f>FFA!X253</f>
        <v>0</v>
      </c>
      <c r="M250" s="31">
        <f>FFA!AB253</f>
        <v>0</v>
      </c>
      <c r="N250" s="31">
        <f>FFA!AC253</f>
        <v>0</v>
      </c>
      <c r="O250" s="31">
        <f>FFA!AG253</f>
        <v>0</v>
      </c>
      <c r="P250" s="31">
        <f>FFA!AH253</f>
        <v>0</v>
      </c>
      <c r="Q250" s="31">
        <f>FFA!AL253</f>
        <v>0</v>
      </c>
      <c r="R250" s="31">
        <f>FFA!AM253</f>
        <v>0</v>
      </c>
      <c r="S250" s="31">
        <f>FFA!AQ253</f>
        <v>0</v>
      </c>
      <c r="T250" s="31">
        <f>FFA!AR253</f>
        <v>0</v>
      </c>
      <c r="U250" s="31" t="str">
        <f t="shared" si="16"/>
        <v/>
      </c>
      <c r="V250" s="31" t="str">
        <f t="shared" si="17"/>
        <v/>
      </c>
      <c r="W250" s="31" t="str">
        <f t="shared" si="18"/>
        <v/>
      </c>
      <c r="X250" s="83" t="str">
        <f t="shared" si="19"/>
        <v/>
      </c>
    </row>
    <row r="251" spans="1:24" x14ac:dyDescent="0.2">
      <c r="A251" s="83" t="str">
        <f t="shared" si="15"/>
        <v/>
      </c>
      <c r="B251" s="29">
        <f>IF(FFA!B254="","",FFA!B254)</f>
        <v>0</v>
      </c>
      <c r="C251" s="81" t="str">
        <f>FFA!C254</f>
        <v>63-C</v>
      </c>
      <c r="D251" s="29" t="str">
        <f>IF(FFA!D254="","",FFA!D254)</f>
        <v/>
      </c>
      <c r="E251" s="31">
        <f>FFA!H254</f>
        <v>0</v>
      </c>
      <c r="F251" s="31">
        <f>FFA!I254</f>
        <v>0</v>
      </c>
      <c r="G251" s="31">
        <f>FFA!M254</f>
        <v>0</v>
      </c>
      <c r="H251" s="31">
        <f>FFA!N254</f>
        <v>0</v>
      </c>
      <c r="I251" s="31">
        <f>FFA!R254</f>
        <v>0</v>
      </c>
      <c r="J251" s="31">
        <f>FFA!S254</f>
        <v>0</v>
      </c>
      <c r="K251" s="31">
        <f>FFA!W254</f>
        <v>0</v>
      </c>
      <c r="L251" s="31">
        <f>FFA!X254</f>
        <v>0</v>
      </c>
      <c r="M251" s="31">
        <f>FFA!AB254</f>
        <v>0</v>
      </c>
      <c r="N251" s="31">
        <f>FFA!AC254</f>
        <v>0</v>
      </c>
      <c r="O251" s="31">
        <f>FFA!AG254</f>
        <v>0</v>
      </c>
      <c r="P251" s="31">
        <f>FFA!AH254</f>
        <v>0</v>
      </c>
      <c r="Q251" s="31">
        <f>FFA!AL254</f>
        <v>0</v>
      </c>
      <c r="R251" s="31">
        <f>FFA!AM254</f>
        <v>0</v>
      </c>
      <c r="S251" s="31">
        <f>FFA!AQ254</f>
        <v>0</v>
      </c>
      <c r="T251" s="31">
        <f>FFA!AR254</f>
        <v>0</v>
      </c>
      <c r="U251" s="31" t="str">
        <f t="shared" si="16"/>
        <v/>
      </c>
      <c r="V251" s="31" t="str">
        <f t="shared" si="17"/>
        <v/>
      </c>
      <c r="W251" s="31" t="str">
        <f t="shared" si="18"/>
        <v/>
      </c>
      <c r="X251" s="83" t="str">
        <f t="shared" si="19"/>
        <v/>
      </c>
    </row>
    <row r="252" spans="1:24" x14ac:dyDescent="0.2">
      <c r="A252" s="83" t="str">
        <f t="shared" si="15"/>
        <v/>
      </c>
      <c r="B252" s="29">
        <f>IF(FFA!B255="","",FFA!B255)</f>
        <v>0</v>
      </c>
      <c r="C252" s="81" t="str">
        <f>FFA!C255</f>
        <v>63-D</v>
      </c>
      <c r="D252" s="29" t="str">
        <f>IF(FFA!D255="","",FFA!D255)</f>
        <v/>
      </c>
      <c r="E252" s="31">
        <f>FFA!H255</f>
        <v>0</v>
      </c>
      <c r="F252" s="31">
        <f>FFA!I255</f>
        <v>0</v>
      </c>
      <c r="G252" s="31">
        <f>FFA!M255</f>
        <v>0</v>
      </c>
      <c r="H252" s="31">
        <f>FFA!N255</f>
        <v>0</v>
      </c>
      <c r="I252" s="31">
        <f>FFA!R255</f>
        <v>0</v>
      </c>
      <c r="J252" s="31">
        <f>FFA!S255</f>
        <v>0</v>
      </c>
      <c r="K252" s="31">
        <f>FFA!W255</f>
        <v>0</v>
      </c>
      <c r="L252" s="31">
        <f>FFA!X255</f>
        <v>0</v>
      </c>
      <c r="M252" s="31">
        <f>FFA!AB255</f>
        <v>0</v>
      </c>
      <c r="N252" s="31">
        <f>FFA!AC255</f>
        <v>0</v>
      </c>
      <c r="O252" s="31">
        <f>FFA!AG255</f>
        <v>0</v>
      </c>
      <c r="P252" s="31">
        <f>FFA!AH255</f>
        <v>0</v>
      </c>
      <c r="Q252" s="31">
        <f>FFA!AL255</f>
        <v>0</v>
      </c>
      <c r="R252" s="31">
        <f>FFA!AM255</f>
        <v>0</v>
      </c>
      <c r="S252" s="31">
        <f>FFA!AQ255</f>
        <v>0</v>
      </c>
      <c r="T252" s="31">
        <f>FFA!AR255</f>
        <v>0</v>
      </c>
      <c r="U252" s="31" t="str">
        <f t="shared" si="16"/>
        <v/>
      </c>
      <c r="V252" s="31" t="str">
        <f t="shared" si="17"/>
        <v/>
      </c>
      <c r="W252" s="31" t="str">
        <f t="shared" si="18"/>
        <v/>
      </c>
      <c r="X252" s="83" t="str">
        <f t="shared" si="19"/>
        <v/>
      </c>
    </row>
    <row r="253" spans="1:24" x14ac:dyDescent="0.2">
      <c r="A253" s="83" t="str">
        <f t="shared" si="15"/>
        <v/>
      </c>
      <c r="B253" s="29" t="str">
        <f>IF(FFA!B256="","",FFA!B256)</f>
        <v/>
      </c>
      <c r="C253" s="81" t="str">
        <f>FFA!C256</f>
        <v>64-A</v>
      </c>
      <c r="D253" s="29" t="str">
        <f>IF(FFA!D256="","",FFA!D256)</f>
        <v/>
      </c>
      <c r="E253" s="31">
        <f>FFA!H256</f>
        <v>0</v>
      </c>
      <c r="F253" s="31">
        <f>FFA!I256</f>
        <v>0</v>
      </c>
      <c r="G253" s="31">
        <f>FFA!M256</f>
        <v>0</v>
      </c>
      <c r="H253" s="31">
        <f>FFA!N256</f>
        <v>0</v>
      </c>
      <c r="I253" s="31">
        <f>FFA!R256</f>
        <v>0</v>
      </c>
      <c r="J253" s="31">
        <f>FFA!S256</f>
        <v>0</v>
      </c>
      <c r="K253" s="31">
        <f>FFA!W256</f>
        <v>0</v>
      </c>
      <c r="L253" s="31">
        <f>FFA!X256</f>
        <v>0</v>
      </c>
      <c r="M253" s="31">
        <f>FFA!AB256</f>
        <v>0</v>
      </c>
      <c r="N253" s="31">
        <f>FFA!AC256</f>
        <v>0</v>
      </c>
      <c r="O253" s="31">
        <f>FFA!AG256</f>
        <v>0</v>
      </c>
      <c r="P253" s="31">
        <f>FFA!AH256</f>
        <v>0</v>
      </c>
      <c r="Q253" s="31">
        <f>FFA!AL256</f>
        <v>0</v>
      </c>
      <c r="R253" s="31">
        <f>FFA!AM256</f>
        <v>0</v>
      </c>
      <c r="S253" s="31">
        <f>FFA!AQ256</f>
        <v>0</v>
      </c>
      <c r="T253" s="31">
        <f>FFA!AR256</f>
        <v>0</v>
      </c>
      <c r="U253" s="31" t="str">
        <f t="shared" si="16"/>
        <v/>
      </c>
      <c r="V253" s="31" t="str">
        <f t="shared" si="17"/>
        <v/>
      </c>
      <c r="W253" s="31" t="str">
        <f t="shared" si="18"/>
        <v/>
      </c>
      <c r="X253" s="83" t="str">
        <f t="shared" si="19"/>
        <v/>
      </c>
    </row>
    <row r="254" spans="1:24" x14ac:dyDescent="0.2">
      <c r="A254" s="83" t="str">
        <f t="shared" si="15"/>
        <v/>
      </c>
      <c r="B254" s="29">
        <f>IF(FFA!B257="","",FFA!B257)</f>
        <v>0</v>
      </c>
      <c r="C254" s="81" t="str">
        <f>FFA!C257</f>
        <v>64-B</v>
      </c>
      <c r="D254" s="29" t="str">
        <f>IF(FFA!D257="","",FFA!D257)</f>
        <v/>
      </c>
      <c r="E254" s="31">
        <f>FFA!H257</f>
        <v>0</v>
      </c>
      <c r="F254" s="31">
        <f>FFA!I257</f>
        <v>0</v>
      </c>
      <c r="G254" s="31">
        <f>FFA!M257</f>
        <v>0</v>
      </c>
      <c r="H254" s="31">
        <f>FFA!N257</f>
        <v>0</v>
      </c>
      <c r="I254" s="31">
        <f>FFA!R257</f>
        <v>0</v>
      </c>
      <c r="J254" s="31">
        <f>FFA!S257</f>
        <v>0</v>
      </c>
      <c r="K254" s="31">
        <f>FFA!W257</f>
        <v>0</v>
      </c>
      <c r="L254" s="31">
        <f>FFA!X257</f>
        <v>0</v>
      </c>
      <c r="M254" s="31">
        <f>FFA!AB257</f>
        <v>0</v>
      </c>
      <c r="N254" s="31">
        <f>FFA!AC257</f>
        <v>0</v>
      </c>
      <c r="O254" s="31">
        <f>FFA!AG257</f>
        <v>0</v>
      </c>
      <c r="P254" s="31">
        <f>FFA!AH257</f>
        <v>0</v>
      </c>
      <c r="Q254" s="31">
        <f>FFA!AL257</f>
        <v>0</v>
      </c>
      <c r="R254" s="31">
        <f>FFA!AM257</f>
        <v>0</v>
      </c>
      <c r="S254" s="31">
        <f>FFA!AQ257</f>
        <v>0</v>
      </c>
      <c r="T254" s="31">
        <f>FFA!AR257</f>
        <v>0</v>
      </c>
      <c r="U254" s="31" t="str">
        <f t="shared" si="16"/>
        <v/>
      </c>
      <c r="V254" s="31" t="str">
        <f t="shared" si="17"/>
        <v/>
      </c>
      <c r="W254" s="31" t="str">
        <f t="shared" si="18"/>
        <v/>
      </c>
      <c r="X254" s="83" t="str">
        <f t="shared" si="19"/>
        <v/>
      </c>
    </row>
    <row r="255" spans="1:24" x14ac:dyDescent="0.2">
      <c r="A255" s="83" t="str">
        <f t="shared" si="15"/>
        <v/>
      </c>
      <c r="B255" s="29">
        <f>IF(FFA!B258="","",FFA!B258)</f>
        <v>0</v>
      </c>
      <c r="C255" s="81" t="str">
        <f>FFA!C258</f>
        <v>64-C</v>
      </c>
      <c r="D255" s="29" t="str">
        <f>IF(FFA!D258="","",FFA!D258)</f>
        <v/>
      </c>
      <c r="E255" s="31">
        <f>FFA!H258</f>
        <v>0</v>
      </c>
      <c r="F255" s="31">
        <f>FFA!I258</f>
        <v>0</v>
      </c>
      <c r="G255" s="31">
        <f>FFA!M258</f>
        <v>0</v>
      </c>
      <c r="H255" s="31">
        <f>FFA!N258</f>
        <v>0</v>
      </c>
      <c r="I255" s="31">
        <f>FFA!R258</f>
        <v>0</v>
      </c>
      <c r="J255" s="31">
        <f>FFA!S258</f>
        <v>0</v>
      </c>
      <c r="K255" s="31">
        <f>FFA!W258</f>
        <v>0</v>
      </c>
      <c r="L255" s="31">
        <f>FFA!X258</f>
        <v>0</v>
      </c>
      <c r="M255" s="31">
        <f>FFA!AB258</f>
        <v>0</v>
      </c>
      <c r="N255" s="31">
        <f>FFA!AC258</f>
        <v>0</v>
      </c>
      <c r="O255" s="31">
        <f>FFA!AG258</f>
        <v>0</v>
      </c>
      <c r="P255" s="31">
        <f>FFA!AH258</f>
        <v>0</v>
      </c>
      <c r="Q255" s="31">
        <f>FFA!AL258</f>
        <v>0</v>
      </c>
      <c r="R255" s="31">
        <f>FFA!AM258</f>
        <v>0</v>
      </c>
      <c r="S255" s="31">
        <f>FFA!AQ258</f>
        <v>0</v>
      </c>
      <c r="T255" s="31">
        <f>FFA!AR258</f>
        <v>0</v>
      </c>
      <c r="U255" s="31" t="str">
        <f t="shared" si="16"/>
        <v/>
      </c>
      <c r="V255" s="31" t="str">
        <f t="shared" si="17"/>
        <v/>
      </c>
      <c r="W255" s="31" t="str">
        <f t="shared" si="18"/>
        <v/>
      </c>
      <c r="X255" s="83" t="str">
        <f t="shared" si="19"/>
        <v/>
      </c>
    </row>
    <row r="256" spans="1:24" x14ac:dyDescent="0.2">
      <c r="A256" s="83" t="str">
        <f t="shared" si="15"/>
        <v/>
      </c>
      <c r="B256" s="29">
        <f>IF(FFA!B259="","",FFA!B259)</f>
        <v>0</v>
      </c>
      <c r="C256" s="81" t="str">
        <f>FFA!C259</f>
        <v>64-D</v>
      </c>
      <c r="D256" s="29" t="str">
        <f>IF(FFA!D259="","",FFA!D259)</f>
        <v/>
      </c>
      <c r="E256" s="31">
        <f>FFA!H259</f>
        <v>0</v>
      </c>
      <c r="F256" s="31">
        <f>FFA!I259</f>
        <v>0</v>
      </c>
      <c r="G256" s="31">
        <f>FFA!M259</f>
        <v>0</v>
      </c>
      <c r="H256" s="31">
        <f>FFA!N259</f>
        <v>0</v>
      </c>
      <c r="I256" s="31">
        <f>FFA!R259</f>
        <v>0</v>
      </c>
      <c r="J256" s="31">
        <f>FFA!S259</f>
        <v>0</v>
      </c>
      <c r="K256" s="31">
        <f>FFA!W259</f>
        <v>0</v>
      </c>
      <c r="L256" s="31">
        <f>FFA!X259</f>
        <v>0</v>
      </c>
      <c r="M256" s="31">
        <f>FFA!AB259</f>
        <v>0</v>
      </c>
      <c r="N256" s="31">
        <f>FFA!AC259</f>
        <v>0</v>
      </c>
      <c r="O256" s="31">
        <f>FFA!AG259</f>
        <v>0</v>
      </c>
      <c r="P256" s="31">
        <f>FFA!AH259</f>
        <v>0</v>
      </c>
      <c r="Q256" s="31">
        <f>FFA!AL259</f>
        <v>0</v>
      </c>
      <c r="R256" s="31">
        <f>FFA!AM259</f>
        <v>0</v>
      </c>
      <c r="S256" s="31">
        <f>FFA!AQ259</f>
        <v>0</v>
      </c>
      <c r="T256" s="31">
        <f>FFA!AR259</f>
        <v>0</v>
      </c>
      <c r="U256" s="31" t="str">
        <f t="shared" si="16"/>
        <v/>
      </c>
      <c r="V256" s="31" t="str">
        <f t="shared" si="17"/>
        <v/>
      </c>
      <c r="W256" s="31" t="str">
        <f t="shared" si="18"/>
        <v/>
      </c>
      <c r="X256" s="83" t="str">
        <f t="shared" si="19"/>
        <v/>
      </c>
    </row>
    <row r="257" spans="1:24" x14ac:dyDescent="0.2">
      <c r="A257" s="83" t="str">
        <f t="shared" si="15"/>
        <v/>
      </c>
      <c r="B257" s="29" t="str">
        <f>IF(FFA!B260="","",FFA!B260)</f>
        <v/>
      </c>
      <c r="C257" s="81" t="str">
        <f>FFA!C260</f>
        <v>65-A</v>
      </c>
      <c r="D257" s="29" t="str">
        <f>IF(FFA!D260="","",FFA!D260)</f>
        <v/>
      </c>
      <c r="E257" s="31">
        <f>FFA!H260</f>
        <v>0</v>
      </c>
      <c r="F257" s="31">
        <f>FFA!I260</f>
        <v>0</v>
      </c>
      <c r="G257" s="31">
        <f>FFA!M260</f>
        <v>0</v>
      </c>
      <c r="H257" s="31">
        <f>FFA!N260</f>
        <v>0</v>
      </c>
      <c r="I257" s="31">
        <f>FFA!R260</f>
        <v>0</v>
      </c>
      <c r="J257" s="31">
        <f>FFA!S260</f>
        <v>0</v>
      </c>
      <c r="K257" s="31">
        <f>FFA!W260</f>
        <v>0</v>
      </c>
      <c r="L257" s="31">
        <f>FFA!X260</f>
        <v>0</v>
      </c>
      <c r="M257" s="31">
        <f>FFA!AB260</f>
        <v>0</v>
      </c>
      <c r="N257" s="31">
        <f>FFA!AC260</f>
        <v>0</v>
      </c>
      <c r="O257" s="31">
        <f>FFA!AG260</f>
        <v>0</v>
      </c>
      <c r="P257" s="31">
        <f>FFA!AH260</f>
        <v>0</v>
      </c>
      <c r="Q257" s="31">
        <f>FFA!AL260</f>
        <v>0</v>
      </c>
      <c r="R257" s="31">
        <f>FFA!AM260</f>
        <v>0</v>
      </c>
      <c r="S257" s="31">
        <f>FFA!AQ260</f>
        <v>0</v>
      </c>
      <c r="T257" s="31">
        <f>FFA!AR260</f>
        <v>0</v>
      </c>
      <c r="U257" s="31" t="str">
        <f t="shared" si="16"/>
        <v/>
      </c>
      <c r="V257" s="31" t="str">
        <f t="shared" si="17"/>
        <v/>
      </c>
      <c r="W257" s="31" t="str">
        <f t="shared" si="18"/>
        <v/>
      </c>
      <c r="X257" s="83" t="str">
        <f t="shared" si="19"/>
        <v/>
      </c>
    </row>
    <row r="258" spans="1:24" x14ac:dyDescent="0.2">
      <c r="A258" s="83" t="str">
        <f t="shared" si="15"/>
        <v/>
      </c>
      <c r="B258" s="29">
        <f>IF(FFA!B261="","",FFA!B261)</f>
        <v>0</v>
      </c>
      <c r="C258" s="81" t="str">
        <f>FFA!C261</f>
        <v>65-B</v>
      </c>
      <c r="D258" s="29" t="str">
        <f>IF(FFA!D261="","",FFA!D261)</f>
        <v/>
      </c>
      <c r="E258" s="31">
        <f>FFA!H261</f>
        <v>0</v>
      </c>
      <c r="F258" s="31">
        <f>FFA!I261</f>
        <v>0</v>
      </c>
      <c r="G258" s="31">
        <f>FFA!M261</f>
        <v>0</v>
      </c>
      <c r="H258" s="31">
        <f>FFA!N261</f>
        <v>0</v>
      </c>
      <c r="I258" s="31">
        <f>FFA!R261</f>
        <v>0</v>
      </c>
      <c r="J258" s="31">
        <f>FFA!S261</f>
        <v>0</v>
      </c>
      <c r="K258" s="31">
        <f>FFA!W261</f>
        <v>0</v>
      </c>
      <c r="L258" s="31">
        <f>FFA!X261</f>
        <v>0</v>
      </c>
      <c r="M258" s="31">
        <f>FFA!AB261</f>
        <v>0</v>
      </c>
      <c r="N258" s="31">
        <f>FFA!AC261</f>
        <v>0</v>
      </c>
      <c r="O258" s="31">
        <f>FFA!AG261</f>
        <v>0</v>
      </c>
      <c r="P258" s="31">
        <f>FFA!AH261</f>
        <v>0</v>
      </c>
      <c r="Q258" s="31">
        <f>FFA!AL261</f>
        <v>0</v>
      </c>
      <c r="R258" s="31">
        <f>FFA!AM261</f>
        <v>0</v>
      </c>
      <c r="S258" s="31">
        <f>FFA!AQ261</f>
        <v>0</v>
      </c>
      <c r="T258" s="31">
        <f>FFA!AR261</f>
        <v>0</v>
      </c>
      <c r="U258" s="31" t="str">
        <f t="shared" si="16"/>
        <v/>
      </c>
      <c r="V258" s="31" t="str">
        <f t="shared" si="17"/>
        <v/>
      </c>
      <c r="W258" s="31" t="str">
        <f t="shared" si="18"/>
        <v/>
      </c>
      <c r="X258" s="83" t="str">
        <f t="shared" si="19"/>
        <v/>
      </c>
    </row>
    <row r="259" spans="1:24" x14ac:dyDescent="0.2">
      <c r="A259" s="83" t="str">
        <f t="shared" si="15"/>
        <v/>
      </c>
      <c r="B259" s="29">
        <f>IF(FFA!B262="","",FFA!B262)</f>
        <v>0</v>
      </c>
      <c r="C259" s="81" t="str">
        <f>FFA!C262</f>
        <v>65-C</v>
      </c>
      <c r="D259" s="29" t="str">
        <f>IF(FFA!D262="","",FFA!D262)</f>
        <v/>
      </c>
      <c r="E259" s="31">
        <f>FFA!H262</f>
        <v>0</v>
      </c>
      <c r="F259" s="31">
        <f>FFA!I262</f>
        <v>0</v>
      </c>
      <c r="G259" s="31">
        <f>FFA!M262</f>
        <v>0</v>
      </c>
      <c r="H259" s="31">
        <f>FFA!N262</f>
        <v>0</v>
      </c>
      <c r="I259" s="31">
        <f>FFA!R262</f>
        <v>0</v>
      </c>
      <c r="J259" s="31">
        <f>FFA!S262</f>
        <v>0</v>
      </c>
      <c r="K259" s="31">
        <f>FFA!W262</f>
        <v>0</v>
      </c>
      <c r="L259" s="31">
        <f>FFA!X262</f>
        <v>0</v>
      </c>
      <c r="M259" s="31">
        <f>FFA!AB262</f>
        <v>0</v>
      </c>
      <c r="N259" s="31">
        <f>FFA!AC262</f>
        <v>0</v>
      </c>
      <c r="O259" s="31">
        <f>FFA!AG262</f>
        <v>0</v>
      </c>
      <c r="P259" s="31">
        <f>FFA!AH262</f>
        <v>0</v>
      </c>
      <c r="Q259" s="31">
        <f>FFA!AL262</f>
        <v>0</v>
      </c>
      <c r="R259" s="31">
        <f>FFA!AM262</f>
        <v>0</v>
      </c>
      <c r="S259" s="31">
        <f>FFA!AQ262</f>
        <v>0</v>
      </c>
      <c r="T259" s="31">
        <f>FFA!AR262</f>
        <v>0</v>
      </c>
      <c r="U259" s="31" t="str">
        <f t="shared" si="16"/>
        <v/>
      </c>
      <c r="V259" s="31" t="str">
        <f t="shared" si="17"/>
        <v/>
      </c>
      <c r="W259" s="31" t="str">
        <f t="shared" si="18"/>
        <v/>
      </c>
      <c r="X259" s="83" t="str">
        <f t="shared" si="19"/>
        <v/>
      </c>
    </row>
    <row r="260" spans="1:24" x14ac:dyDescent="0.2">
      <c r="A260" s="83" t="str">
        <f t="shared" si="15"/>
        <v/>
      </c>
      <c r="B260" s="29">
        <f>IF(FFA!B263="","",FFA!B263)</f>
        <v>0</v>
      </c>
      <c r="C260" s="81" t="str">
        <f>FFA!C263</f>
        <v>65-D</v>
      </c>
      <c r="D260" s="29" t="str">
        <f>IF(FFA!D263="","",FFA!D263)</f>
        <v/>
      </c>
      <c r="E260" s="31">
        <f>FFA!H263</f>
        <v>0</v>
      </c>
      <c r="F260" s="31">
        <f>FFA!I263</f>
        <v>0</v>
      </c>
      <c r="G260" s="31">
        <f>FFA!M263</f>
        <v>0</v>
      </c>
      <c r="H260" s="31">
        <f>FFA!N263</f>
        <v>0</v>
      </c>
      <c r="I260" s="31">
        <f>FFA!R263</f>
        <v>0</v>
      </c>
      <c r="J260" s="31">
        <f>FFA!S263</f>
        <v>0</v>
      </c>
      <c r="K260" s="31">
        <f>FFA!W263</f>
        <v>0</v>
      </c>
      <c r="L260" s="31">
        <f>FFA!X263</f>
        <v>0</v>
      </c>
      <c r="M260" s="31">
        <f>FFA!AB263</f>
        <v>0</v>
      </c>
      <c r="N260" s="31">
        <f>FFA!AC263</f>
        <v>0</v>
      </c>
      <c r="O260" s="31">
        <f>FFA!AG263</f>
        <v>0</v>
      </c>
      <c r="P260" s="31">
        <f>FFA!AH263</f>
        <v>0</v>
      </c>
      <c r="Q260" s="31">
        <f>FFA!AL263</f>
        <v>0</v>
      </c>
      <c r="R260" s="31">
        <f>FFA!AM263</f>
        <v>0</v>
      </c>
      <c r="S260" s="31">
        <f>FFA!AQ263</f>
        <v>0</v>
      </c>
      <c r="T260" s="31">
        <f>FFA!AR263</f>
        <v>0</v>
      </c>
      <c r="U260" s="31" t="str">
        <f t="shared" si="16"/>
        <v/>
      </c>
      <c r="V260" s="31" t="str">
        <f t="shared" si="17"/>
        <v/>
      </c>
      <c r="W260" s="31" t="str">
        <f t="shared" si="18"/>
        <v/>
      </c>
      <c r="X260" s="83" t="str">
        <f t="shared" si="19"/>
        <v/>
      </c>
    </row>
    <row r="261" spans="1:24" x14ac:dyDescent="0.2">
      <c r="A261" s="83" t="str">
        <f t="shared" si="15"/>
        <v/>
      </c>
      <c r="B261" s="29" t="str">
        <f>IF(FFA!B264="","",FFA!B264)</f>
        <v/>
      </c>
      <c r="C261" s="81" t="str">
        <f>FFA!C264</f>
        <v>66-A</v>
      </c>
      <c r="D261" s="29" t="str">
        <f>IF(FFA!D264="","",FFA!D264)</f>
        <v/>
      </c>
      <c r="E261" s="31">
        <f>FFA!H264</f>
        <v>0</v>
      </c>
      <c r="F261" s="31">
        <f>FFA!I264</f>
        <v>0</v>
      </c>
      <c r="G261" s="31">
        <f>FFA!M264</f>
        <v>0</v>
      </c>
      <c r="H261" s="31">
        <f>FFA!N264</f>
        <v>0</v>
      </c>
      <c r="I261" s="31">
        <f>FFA!R264</f>
        <v>0</v>
      </c>
      <c r="J261" s="31">
        <f>FFA!S264</f>
        <v>0</v>
      </c>
      <c r="K261" s="31">
        <f>FFA!W264</f>
        <v>0</v>
      </c>
      <c r="L261" s="31">
        <f>FFA!X264</f>
        <v>0</v>
      </c>
      <c r="M261" s="31">
        <f>FFA!AB264</f>
        <v>0</v>
      </c>
      <c r="N261" s="31">
        <f>FFA!AC264</f>
        <v>0</v>
      </c>
      <c r="O261" s="31">
        <f>FFA!AG264</f>
        <v>0</v>
      </c>
      <c r="P261" s="31">
        <f>FFA!AH264</f>
        <v>0</v>
      </c>
      <c r="Q261" s="31">
        <f>FFA!AL264</f>
        <v>0</v>
      </c>
      <c r="R261" s="31">
        <f>FFA!AM264</f>
        <v>0</v>
      </c>
      <c r="S261" s="31">
        <f>FFA!AQ264</f>
        <v>0</v>
      </c>
      <c r="T261" s="31">
        <f>FFA!AR264</f>
        <v>0</v>
      </c>
      <c r="U261" s="31" t="str">
        <f t="shared" si="16"/>
        <v/>
      </c>
      <c r="V261" s="31" t="str">
        <f t="shared" si="17"/>
        <v/>
      </c>
      <c r="W261" s="31" t="str">
        <f t="shared" si="18"/>
        <v/>
      </c>
      <c r="X261" s="83" t="str">
        <f t="shared" si="19"/>
        <v/>
      </c>
    </row>
    <row r="262" spans="1:24" x14ac:dyDescent="0.2">
      <c r="A262" s="83" t="str">
        <f t="shared" ref="A262:A325" si="20">IF(D262="","",RANK(W262,W$5:W$404))</f>
        <v/>
      </c>
      <c r="B262" s="29">
        <f>IF(FFA!B265="","",FFA!B265)</f>
        <v>0</v>
      </c>
      <c r="C262" s="81" t="str">
        <f>FFA!C265</f>
        <v>66-B</v>
      </c>
      <c r="D262" s="29" t="str">
        <f>IF(FFA!D265="","",FFA!D265)</f>
        <v/>
      </c>
      <c r="E262" s="31">
        <f>FFA!H265</f>
        <v>0</v>
      </c>
      <c r="F262" s="31">
        <f>FFA!I265</f>
        <v>0</v>
      </c>
      <c r="G262" s="31">
        <f>FFA!M265</f>
        <v>0</v>
      </c>
      <c r="H262" s="31">
        <f>FFA!N265</f>
        <v>0</v>
      </c>
      <c r="I262" s="31">
        <f>FFA!R265</f>
        <v>0</v>
      </c>
      <c r="J262" s="31">
        <f>FFA!S265</f>
        <v>0</v>
      </c>
      <c r="K262" s="31">
        <f>FFA!W265</f>
        <v>0</v>
      </c>
      <c r="L262" s="31">
        <f>FFA!X265</f>
        <v>0</v>
      </c>
      <c r="M262" s="31">
        <f>FFA!AB265</f>
        <v>0</v>
      </c>
      <c r="N262" s="31">
        <f>FFA!AC265</f>
        <v>0</v>
      </c>
      <c r="O262" s="31">
        <f>FFA!AG265</f>
        <v>0</v>
      </c>
      <c r="P262" s="31">
        <f>FFA!AH265</f>
        <v>0</v>
      </c>
      <c r="Q262" s="31">
        <f>FFA!AL265</f>
        <v>0</v>
      </c>
      <c r="R262" s="31">
        <f>FFA!AM265</f>
        <v>0</v>
      </c>
      <c r="S262" s="31">
        <f>FFA!AQ265</f>
        <v>0</v>
      </c>
      <c r="T262" s="31">
        <f>FFA!AR265</f>
        <v>0</v>
      </c>
      <c r="U262" s="31" t="str">
        <f t="shared" ref="U262:U325" si="21">IF(D262="","",E262+G262+I262+K262+M262+O262+Q262+S262)</f>
        <v/>
      </c>
      <c r="V262" s="31" t="str">
        <f t="shared" ref="V262:V325" si="22">IF(D262="","",F262+H262+J262+L262+N262+P262+R262+T262)</f>
        <v/>
      </c>
      <c r="W262" s="31" t="str">
        <f t="shared" ref="W262:W325" si="23">IF(D262="","",U262+V262)</f>
        <v/>
      </c>
      <c r="X262" s="83" t="str">
        <f t="shared" ref="X262:X325" si="24">IF(D262="","",RANK(W262,W$5:W$404))</f>
        <v/>
      </c>
    </row>
    <row r="263" spans="1:24" x14ac:dyDescent="0.2">
      <c r="A263" s="83" t="str">
        <f t="shared" si="20"/>
        <v/>
      </c>
      <c r="B263" s="29">
        <f>IF(FFA!B266="","",FFA!B266)</f>
        <v>0</v>
      </c>
      <c r="C263" s="81" t="str">
        <f>FFA!C266</f>
        <v>66-C</v>
      </c>
      <c r="D263" s="29" t="str">
        <f>IF(FFA!D266="","",FFA!D266)</f>
        <v/>
      </c>
      <c r="E263" s="31">
        <f>FFA!H266</f>
        <v>0</v>
      </c>
      <c r="F263" s="31">
        <f>FFA!I266</f>
        <v>0</v>
      </c>
      <c r="G263" s="31">
        <f>FFA!M266</f>
        <v>0</v>
      </c>
      <c r="H263" s="31">
        <f>FFA!N266</f>
        <v>0</v>
      </c>
      <c r="I263" s="31">
        <f>FFA!R266</f>
        <v>0</v>
      </c>
      <c r="J263" s="31">
        <f>FFA!S266</f>
        <v>0</v>
      </c>
      <c r="K263" s="31">
        <f>FFA!W266</f>
        <v>0</v>
      </c>
      <c r="L263" s="31">
        <f>FFA!X266</f>
        <v>0</v>
      </c>
      <c r="M263" s="31">
        <f>FFA!AB266</f>
        <v>0</v>
      </c>
      <c r="N263" s="31">
        <f>FFA!AC266</f>
        <v>0</v>
      </c>
      <c r="O263" s="31">
        <f>FFA!AG266</f>
        <v>0</v>
      </c>
      <c r="P263" s="31">
        <f>FFA!AH266</f>
        <v>0</v>
      </c>
      <c r="Q263" s="31">
        <f>FFA!AL266</f>
        <v>0</v>
      </c>
      <c r="R263" s="31">
        <f>FFA!AM266</f>
        <v>0</v>
      </c>
      <c r="S263" s="31">
        <f>FFA!AQ266</f>
        <v>0</v>
      </c>
      <c r="T263" s="31">
        <f>FFA!AR266</f>
        <v>0</v>
      </c>
      <c r="U263" s="31" t="str">
        <f t="shared" si="21"/>
        <v/>
      </c>
      <c r="V263" s="31" t="str">
        <f t="shared" si="22"/>
        <v/>
      </c>
      <c r="W263" s="31" t="str">
        <f t="shared" si="23"/>
        <v/>
      </c>
      <c r="X263" s="83" t="str">
        <f t="shared" si="24"/>
        <v/>
      </c>
    </row>
    <row r="264" spans="1:24" x14ac:dyDescent="0.2">
      <c r="A264" s="83" t="str">
        <f t="shared" si="20"/>
        <v/>
      </c>
      <c r="B264" s="29">
        <f>IF(FFA!B267="","",FFA!B267)</f>
        <v>0</v>
      </c>
      <c r="C264" s="81" t="str">
        <f>FFA!C267</f>
        <v>66-D</v>
      </c>
      <c r="D264" s="29" t="str">
        <f>IF(FFA!D267="","",FFA!D267)</f>
        <v/>
      </c>
      <c r="E264" s="31">
        <f>FFA!H267</f>
        <v>0</v>
      </c>
      <c r="F264" s="31">
        <f>FFA!I267</f>
        <v>0</v>
      </c>
      <c r="G264" s="31">
        <f>FFA!M267</f>
        <v>0</v>
      </c>
      <c r="H264" s="31">
        <f>FFA!N267</f>
        <v>0</v>
      </c>
      <c r="I264" s="31">
        <f>FFA!R267</f>
        <v>0</v>
      </c>
      <c r="J264" s="31">
        <f>FFA!S267</f>
        <v>0</v>
      </c>
      <c r="K264" s="31">
        <f>FFA!W267</f>
        <v>0</v>
      </c>
      <c r="L264" s="31">
        <f>FFA!X267</f>
        <v>0</v>
      </c>
      <c r="M264" s="31">
        <f>FFA!AB267</f>
        <v>0</v>
      </c>
      <c r="N264" s="31">
        <f>FFA!AC267</f>
        <v>0</v>
      </c>
      <c r="O264" s="31">
        <f>FFA!AG267</f>
        <v>0</v>
      </c>
      <c r="P264" s="31">
        <f>FFA!AH267</f>
        <v>0</v>
      </c>
      <c r="Q264" s="31">
        <f>FFA!AL267</f>
        <v>0</v>
      </c>
      <c r="R264" s="31">
        <f>FFA!AM267</f>
        <v>0</v>
      </c>
      <c r="S264" s="31">
        <f>FFA!AQ267</f>
        <v>0</v>
      </c>
      <c r="T264" s="31">
        <f>FFA!AR267</f>
        <v>0</v>
      </c>
      <c r="U264" s="31" t="str">
        <f t="shared" si="21"/>
        <v/>
      </c>
      <c r="V264" s="31" t="str">
        <f t="shared" si="22"/>
        <v/>
      </c>
      <c r="W264" s="31" t="str">
        <f t="shared" si="23"/>
        <v/>
      </c>
      <c r="X264" s="83" t="str">
        <f t="shared" si="24"/>
        <v/>
      </c>
    </row>
    <row r="265" spans="1:24" x14ac:dyDescent="0.2">
      <c r="A265" s="83" t="str">
        <f t="shared" si="20"/>
        <v/>
      </c>
      <c r="B265" s="29" t="str">
        <f>IF(FFA!B268="","",FFA!B268)</f>
        <v/>
      </c>
      <c r="C265" s="81" t="str">
        <f>FFA!C268</f>
        <v>67-A</v>
      </c>
      <c r="D265" s="29" t="str">
        <f>IF(FFA!D268="","",FFA!D268)</f>
        <v/>
      </c>
      <c r="E265" s="31">
        <f>FFA!H268</f>
        <v>0</v>
      </c>
      <c r="F265" s="31">
        <f>FFA!I268</f>
        <v>0</v>
      </c>
      <c r="G265" s="31">
        <f>FFA!M268</f>
        <v>0</v>
      </c>
      <c r="H265" s="31">
        <f>FFA!N268</f>
        <v>0</v>
      </c>
      <c r="I265" s="31">
        <f>FFA!R268</f>
        <v>0</v>
      </c>
      <c r="J265" s="31">
        <f>FFA!S268</f>
        <v>0</v>
      </c>
      <c r="K265" s="31">
        <f>FFA!W268</f>
        <v>0</v>
      </c>
      <c r="L265" s="31">
        <f>FFA!X268</f>
        <v>0</v>
      </c>
      <c r="M265" s="31">
        <f>FFA!AB268</f>
        <v>0</v>
      </c>
      <c r="N265" s="31">
        <f>FFA!AC268</f>
        <v>0</v>
      </c>
      <c r="O265" s="31">
        <f>FFA!AG268</f>
        <v>0</v>
      </c>
      <c r="P265" s="31">
        <f>FFA!AH268</f>
        <v>0</v>
      </c>
      <c r="Q265" s="31">
        <f>FFA!AL268</f>
        <v>0</v>
      </c>
      <c r="R265" s="31">
        <f>FFA!AM268</f>
        <v>0</v>
      </c>
      <c r="S265" s="31">
        <f>FFA!AQ268</f>
        <v>0</v>
      </c>
      <c r="T265" s="31">
        <f>FFA!AR268</f>
        <v>0</v>
      </c>
      <c r="U265" s="31" t="str">
        <f t="shared" si="21"/>
        <v/>
      </c>
      <c r="V265" s="31" t="str">
        <f t="shared" si="22"/>
        <v/>
      </c>
      <c r="W265" s="31" t="str">
        <f t="shared" si="23"/>
        <v/>
      </c>
      <c r="X265" s="83" t="str">
        <f t="shared" si="24"/>
        <v/>
      </c>
    </row>
    <row r="266" spans="1:24" x14ac:dyDescent="0.2">
      <c r="A266" s="83" t="str">
        <f t="shared" si="20"/>
        <v/>
      </c>
      <c r="B266" s="29">
        <f>IF(FFA!B269="","",FFA!B269)</f>
        <v>0</v>
      </c>
      <c r="C266" s="81" t="str">
        <f>FFA!C269</f>
        <v>67-B</v>
      </c>
      <c r="D266" s="29" t="str">
        <f>IF(FFA!D269="","",FFA!D269)</f>
        <v/>
      </c>
      <c r="E266" s="31">
        <f>FFA!H269</f>
        <v>0</v>
      </c>
      <c r="F266" s="31">
        <f>FFA!I269</f>
        <v>0</v>
      </c>
      <c r="G266" s="31">
        <f>FFA!M269</f>
        <v>0</v>
      </c>
      <c r="H266" s="31">
        <f>FFA!N269</f>
        <v>0</v>
      </c>
      <c r="I266" s="31">
        <f>FFA!R269</f>
        <v>0</v>
      </c>
      <c r="J266" s="31">
        <f>FFA!S269</f>
        <v>0</v>
      </c>
      <c r="K266" s="31">
        <f>FFA!W269</f>
        <v>0</v>
      </c>
      <c r="L266" s="31">
        <f>FFA!X269</f>
        <v>0</v>
      </c>
      <c r="M266" s="31">
        <f>FFA!AB269</f>
        <v>0</v>
      </c>
      <c r="N266" s="31">
        <f>FFA!AC269</f>
        <v>0</v>
      </c>
      <c r="O266" s="31">
        <f>FFA!AG269</f>
        <v>0</v>
      </c>
      <c r="P266" s="31">
        <f>FFA!AH269</f>
        <v>0</v>
      </c>
      <c r="Q266" s="31">
        <f>FFA!AL269</f>
        <v>0</v>
      </c>
      <c r="R266" s="31">
        <f>FFA!AM269</f>
        <v>0</v>
      </c>
      <c r="S266" s="31">
        <f>FFA!AQ269</f>
        <v>0</v>
      </c>
      <c r="T266" s="31">
        <f>FFA!AR269</f>
        <v>0</v>
      </c>
      <c r="U266" s="31" t="str">
        <f t="shared" si="21"/>
        <v/>
      </c>
      <c r="V266" s="31" t="str">
        <f t="shared" si="22"/>
        <v/>
      </c>
      <c r="W266" s="31" t="str">
        <f t="shared" si="23"/>
        <v/>
      </c>
      <c r="X266" s="83" t="str">
        <f t="shared" si="24"/>
        <v/>
      </c>
    </row>
    <row r="267" spans="1:24" x14ac:dyDescent="0.2">
      <c r="A267" s="83" t="str">
        <f t="shared" si="20"/>
        <v/>
      </c>
      <c r="B267" s="29">
        <f>IF(FFA!B270="","",FFA!B270)</f>
        <v>0</v>
      </c>
      <c r="C267" s="81" t="str">
        <f>FFA!C270</f>
        <v>67-C</v>
      </c>
      <c r="D267" s="29" t="str">
        <f>IF(FFA!D270="","",FFA!D270)</f>
        <v/>
      </c>
      <c r="E267" s="31">
        <f>FFA!H270</f>
        <v>0</v>
      </c>
      <c r="F267" s="31">
        <f>FFA!I270</f>
        <v>0</v>
      </c>
      <c r="G267" s="31">
        <f>FFA!M270</f>
        <v>0</v>
      </c>
      <c r="H267" s="31">
        <f>FFA!N270</f>
        <v>0</v>
      </c>
      <c r="I267" s="31">
        <f>FFA!R270</f>
        <v>0</v>
      </c>
      <c r="J267" s="31">
        <f>FFA!S270</f>
        <v>0</v>
      </c>
      <c r="K267" s="31">
        <f>FFA!W270</f>
        <v>0</v>
      </c>
      <c r="L267" s="31">
        <f>FFA!X270</f>
        <v>0</v>
      </c>
      <c r="M267" s="31">
        <f>FFA!AB270</f>
        <v>0</v>
      </c>
      <c r="N267" s="31">
        <f>FFA!AC270</f>
        <v>0</v>
      </c>
      <c r="O267" s="31">
        <f>FFA!AG270</f>
        <v>0</v>
      </c>
      <c r="P267" s="31">
        <f>FFA!AH270</f>
        <v>0</v>
      </c>
      <c r="Q267" s="31">
        <f>FFA!AL270</f>
        <v>0</v>
      </c>
      <c r="R267" s="31">
        <f>FFA!AM270</f>
        <v>0</v>
      </c>
      <c r="S267" s="31">
        <f>FFA!AQ270</f>
        <v>0</v>
      </c>
      <c r="T267" s="31">
        <f>FFA!AR270</f>
        <v>0</v>
      </c>
      <c r="U267" s="31" t="str">
        <f t="shared" si="21"/>
        <v/>
      </c>
      <c r="V267" s="31" t="str">
        <f t="shared" si="22"/>
        <v/>
      </c>
      <c r="W267" s="31" t="str">
        <f t="shared" si="23"/>
        <v/>
      </c>
      <c r="X267" s="83" t="str">
        <f t="shared" si="24"/>
        <v/>
      </c>
    </row>
    <row r="268" spans="1:24" x14ac:dyDescent="0.2">
      <c r="A268" s="83" t="str">
        <f t="shared" si="20"/>
        <v/>
      </c>
      <c r="B268" s="29">
        <f>IF(FFA!B271="","",FFA!B271)</f>
        <v>0</v>
      </c>
      <c r="C268" s="81" t="str">
        <f>FFA!C271</f>
        <v>67-D</v>
      </c>
      <c r="D268" s="29" t="str">
        <f>IF(FFA!D271="","",FFA!D271)</f>
        <v/>
      </c>
      <c r="E268" s="31">
        <f>FFA!H271</f>
        <v>0</v>
      </c>
      <c r="F268" s="31">
        <f>FFA!I271</f>
        <v>0</v>
      </c>
      <c r="G268" s="31">
        <f>FFA!M271</f>
        <v>0</v>
      </c>
      <c r="H268" s="31">
        <f>FFA!N271</f>
        <v>0</v>
      </c>
      <c r="I268" s="31">
        <f>FFA!R271</f>
        <v>0</v>
      </c>
      <c r="J268" s="31">
        <f>FFA!S271</f>
        <v>0</v>
      </c>
      <c r="K268" s="31">
        <f>FFA!W271</f>
        <v>0</v>
      </c>
      <c r="L268" s="31">
        <f>FFA!X271</f>
        <v>0</v>
      </c>
      <c r="M268" s="31">
        <f>FFA!AB271</f>
        <v>0</v>
      </c>
      <c r="N268" s="31">
        <f>FFA!AC271</f>
        <v>0</v>
      </c>
      <c r="O268" s="31">
        <f>FFA!AG271</f>
        <v>0</v>
      </c>
      <c r="P268" s="31">
        <f>FFA!AH271</f>
        <v>0</v>
      </c>
      <c r="Q268" s="31">
        <f>FFA!AL271</f>
        <v>0</v>
      </c>
      <c r="R268" s="31">
        <f>FFA!AM271</f>
        <v>0</v>
      </c>
      <c r="S268" s="31">
        <f>FFA!AQ271</f>
        <v>0</v>
      </c>
      <c r="T268" s="31">
        <f>FFA!AR271</f>
        <v>0</v>
      </c>
      <c r="U268" s="31" t="str">
        <f t="shared" si="21"/>
        <v/>
      </c>
      <c r="V268" s="31" t="str">
        <f t="shared" si="22"/>
        <v/>
      </c>
      <c r="W268" s="31" t="str">
        <f t="shared" si="23"/>
        <v/>
      </c>
      <c r="X268" s="83" t="str">
        <f t="shared" si="24"/>
        <v/>
      </c>
    </row>
    <row r="269" spans="1:24" x14ac:dyDescent="0.2">
      <c r="A269" s="83" t="str">
        <f t="shared" si="20"/>
        <v/>
      </c>
      <c r="B269" s="29" t="str">
        <f>IF(FFA!B272="","",FFA!B272)</f>
        <v/>
      </c>
      <c r="C269" s="81" t="str">
        <f>FFA!C272</f>
        <v>68-A</v>
      </c>
      <c r="D269" s="29" t="str">
        <f>IF(FFA!D272="","",FFA!D272)</f>
        <v/>
      </c>
      <c r="E269" s="31">
        <f>FFA!H272</f>
        <v>0</v>
      </c>
      <c r="F269" s="31">
        <f>FFA!I272</f>
        <v>0</v>
      </c>
      <c r="G269" s="31">
        <f>FFA!M272</f>
        <v>0</v>
      </c>
      <c r="H269" s="31">
        <f>FFA!N272</f>
        <v>0</v>
      </c>
      <c r="I269" s="31">
        <f>FFA!R272</f>
        <v>0</v>
      </c>
      <c r="J269" s="31">
        <f>FFA!S272</f>
        <v>0</v>
      </c>
      <c r="K269" s="31">
        <f>FFA!W272</f>
        <v>0</v>
      </c>
      <c r="L269" s="31">
        <f>FFA!X272</f>
        <v>0</v>
      </c>
      <c r="M269" s="31">
        <f>FFA!AB272</f>
        <v>0</v>
      </c>
      <c r="N269" s="31">
        <f>FFA!AC272</f>
        <v>0</v>
      </c>
      <c r="O269" s="31">
        <f>FFA!AG272</f>
        <v>0</v>
      </c>
      <c r="P269" s="31">
        <f>FFA!AH272</f>
        <v>0</v>
      </c>
      <c r="Q269" s="31">
        <f>FFA!AL272</f>
        <v>0</v>
      </c>
      <c r="R269" s="31">
        <f>FFA!AM272</f>
        <v>0</v>
      </c>
      <c r="S269" s="31">
        <f>FFA!AQ272</f>
        <v>0</v>
      </c>
      <c r="T269" s="31">
        <f>FFA!AR272</f>
        <v>0</v>
      </c>
      <c r="U269" s="31" t="str">
        <f t="shared" si="21"/>
        <v/>
      </c>
      <c r="V269" s="31" t="str">
        <f t="shared" si="22"/>
        <v/>
      </c>
      <c r="W269" s="31" t="str">
        <f t="shared" si="23"/>
        <v/>
      </c>
      <c r="X269" s="83" t="str">
        <f t="shared" si="24"/>
        <v/>
      </c>
    </row>
    <row r="270" spans="1:24" x14ac:dyDescent="0.2">
      <c r="A270" s="83" t="str">
        <f t="shared" si="20"/>
        <v/>
      </c>
      <c r="B270" s="29">
        <f>IF(FFA!B273="","",FFA!B273)</f>
        <v>0</v>
      </c>
      <c r="C270" s="81" t="str">
        <f>FFA!C273</f>
        <v>68-B</v>
      </c>
      <c r="D270" s="29" t="str">
        <f>IF(FFA!D273="","",FFA!D273)</f>
        <v/>
      </c>
      <c r="E270" s="31">
        <f>FFA!H273</f>
        <v>0</v>
      </c>
      <c r="F270" s="31">
        <f>FFA!I273</f>
        <v>0</v>
      </c>
      <c r="G270" s="31">
        <f>FFA!M273</f>
        <v>0</v>
      </c>
      <c r="H270" s="31">
        <f>FFA!N273</f>
        <v>0</v>
      </c>
      <c r="I270" s="31">
        <f>FFA!R273</f>
        <v>0</v>
      </c>
      <c r="J270" s="31">
        <f>FFA!S273</f>
        <v>0</v>
      </c>
      <c r="K270" s="31">
        <f>FFA!W273</f>
        <v>0</v>
      </c>
      <c r="L270" s="31">
        <f>FFA!X273</f>
        <v>0</v>
      </c>
      <c r="M270" s="31">
        <f>FFA!AB273</f>
        <v>0</v>
      </c>
      <c r="N270" s="31">
        <f>FFA!AC273</f>
        <v>0</v>
      </c>
      <c r="O270" s="31">
        <f>FFA!AG273</f>
        <v>0</v>
      </c>
      <c r="P270" s="31">
        <f>FFA!AH273</f>
        <v>0</v>
      </c>
      <c r="Q270" s="31">
        <f>FFA!AL273</f>
        <v>0</v>
      </c>
      <c r="R270" s="31">
        <f>FFA!AM273</f>
        <v>0</v>
      </c>
      <c r="S270" s="31">
        <f>FFA!AQ273</f>
        <v>0</v>
      </c>
      <c r="T270" s="31">
        <f>FFA!AR273</f>
        <v>0</v>
      </c>
      <c r="U270" s="31" t="str">
        <f t="shared" si="21"/>
        <v/>
      </c>
      <c r="V270" s="31" t="str">
        <f t="shared" si="22"/>
        <v/>
      </c>
      <c r="W270" s="31" t="str">
        <f t="shared" si="23"/>
        <v/>
      </c>
      <c r="X270" s="83" t="str">
        <f t="shared" si="24"/>
        <v/>
      </c>
    </row>
    <row r="271" spans="1:24" x14ac:dyDescent="0.2">
      <c r="A271" s="83" t="str">
        <f t="shared" si="20"/>
        <v/>
      </c>
      <c r="B271" s="29">
        <f>IF(FFA!B274="","",FFA!B274)</f>
        <v>0</v>
      </c>
      <c r="C271" s="81" t="str">
        <f>FFA!C274</f>
        <v>68-C</v>
      </c>
      <c r="D271" s="29" t="str">
        <f>IF(FFA!D274="","",FFA!D274)</f>
        <v/>
      </c>
      <c r="E271" s="31">
        <f>FFA!H274</f>
        <v>0</v>
      </c>
      <c r="F271" s="31">
        <f>FFA!I274</f>
        <v>0</v>
      </c>
      <c r="G271" s="31">
        <f>FFA!M274</f>
        <v>0</v>
      </c>
      <c r="H271" s="31">
        <f>FFA!N274</f>
        <v>0</v>
      </c>
      <c r="I271" s="31">
        <f>FFA!R274</f>
        <v>0</v>
      </c>
      <c r="J271" s="31">
        <f>FFA!S274</f>
        <v>0</v>
      </c>
      <c r="K271" s="31">
        <f>FFA!W274</f>
        <v>0</v>
      </c>
      <c r="L271" s="31">
        <f>FFA!X274</f>
        <v>0</v>
      </c>
      <c r="M271" s="31">
        <f>FFA!AB274</f>
        <v>0</v>
      </c>
      <c r="N271" s="31">
        <f>FFA!AC274</f>
        <v>0</v>
      </c>
      <c r="O271" s="31">
        <f>FFA!AG274</f>
        <v>0</v>
      </c>
      <c r="P271" s="31">
        <f>FFA!AH274</f>
        <v>0</v>
      </c>
      <c r="Q271" s="31">
        <f>FFA!AL274</f>
        <v>0</v>
      </c>
      <c r="R271" s="31">
        <f>FFA!AM274</f>
        <v>0</v>
      </c>
      <c r="S271" s="31">
        <f>FFA!AQ274</f>
        <v>0</v>
      </c>
      <c r="T271" s="31">
        <f>FFA!AR274</f>
        <v>0</v>
      </c>
      <c r="U271" s="31" t="str">
        <f t="shared" si="21"/>
        <v/>
      </c>
      <c r="V271" s="31" t="str">
        <f t="shared" si="22"/>
        <v/>
      </c>
      <c r="W271" s="31" t="str">
        <f t="shared" si="23"/>
        <v/>
      </c>
      <c r="X271" s="83" t="str">
        <f t="shared" si="24"/>
        <v/>
      </c>
    </row>
    <row r="272" spans="1:24" x14ac:dyDescent="0.2">
      <c r="A272" s="83" t="str">
        <f t="shared" si="20"/>
        <v/>
      </c>
      <c r="B272" s="29">
        <f>IF(FFA!B275="","",FFA!B275)</f>
        <v>0</v>
      </c>
      <c r="C272" s="81" t="str">
        <f>FFA!C275</f>
        <v>68-D</v>
      </c>
      <c r="D272" s="29" t="str">
        <f>IF(FFA!D275="","",FFA!D275)</f>
        <v/>
      </c>
      <c r="E272" s="31">
        <f>FFA!H275</f>
        <v>0</v>
      </c>
      <c r="F272" s="31">
        <f>FFA!I275</f>
        <v>0</v>
      </c>
      <c r="G272" s="31">
        <f>FFA!M275</f>
        <v>0</v>
      </c>
      <c r="H272" s="31">
        <f>FFA!N275</f>
        <v>0</v>
      </c>
      <c r="I272" s="31">
        <f>FFA!R275</f>
        <v>0</v>
      </c>
      <c r="J272" s="31">
        <f>FFA!S275</f>
        <v>0</v>
      </c>
      <c r="K272" s="31">
        <f>FFA!W275</f>
        <v>0</v>
      </c>
      <c r="L272" s="31">
        <f>FFA!X275</f>
        <v>0</v>
      </c>
      <c r="M272" s="31">
        <f>FFA!AB275</f>
        <v>0</v>
      </c>
      <c r="N272" s="31">
        <f>FFA!AC275</f>
        <v>0</v>
      </c>
      <c r="O272" s="31">
        <f>FFA!AG275</f>
        <v>0</v>
      </c>
      <c r="P272" s="31">
        <f>FFA!AH275</f>
        <v>0</v>
      </c>
      <c r="Q272" s="31">
        <f>FFA!AL275</f>
        <v>0</v>
      </c>
      <c r="R272" s="31">
        <f>FFA!AM275</f>
        <v>0</v>
      </c>
      <c r="S272" s="31">
        <f>FFA!AQ275</f>
        <v>0</v>
      </c>
      <c r="T272" s="31">
        <f>FFA!AR275</f>
        <v>0</v>
      </c>
      <c r="U272" s="31" t="str">
        <f t="shared" si="21"/>
        <v/>
      </c>
      <c r="V272" s="31" t="str">
        <f t="shared" si="22"/>
        <v/>
      </c>
      <c r="W272" s="31" t="str">
        <f t="shared" si="23"/>
        <v/>
      </c>
      <c r="X272" s="83" t="str">
        <f t="shared" si="24"/>
        <v/>
      </c>
    </row>
    <row r="273" spans="1:24" x14ac:dyDescent="0.2">
      <c r="A273" s="83" t="str">
        <f t="shared" si="20"/>
        <v/>
      </c>
      <c r="B273" s="29" t="str">
        <f>IF(FFA!B276="","",FFA!B276)</f>
        <v/>
      </c>
      <c r="C273" s="81" t="str">
        <f>FFA!C276</f>
        <v>69-A</v>
      </c>
      <c r="D273" s="29" t="str">
        <f>IF(FFA!D276="","",FFA!D276)</f>
        <v/>
      </c>
      <c r="E273" s="31">
        <f>FFA!H276</f>
        <v>0</v>
      </c>
      <c r="F273" s="31">
        <f>FFA!I276</f>
        <v>0</v>
      </c>
      <c r="G273" s="31">
        <f>FFA!M276</f>
        <v>0</v>
      </c>
      <c r="H273" s="31">
        <f>FFA!N276</f>
        <v>0</v>
      </c>
      <c r="I273" s="31">
        <f>FFA!R276</f>
        <v>0</v>
      </c>
      <c r="J273" s="31">
        <f>FFA!S276</f>
        <v>0</v>
      </c>
      <c r="K273" s="31">
        <f>FFA!W276</f>
        <v>0</v>
      </c>
      <c r="L273" s="31">
        <f>FFA!X276</f>
        <v>0</v>
      </c>
      <c r="M273" s="31">
        <f>FFA!AB276</f>
        <v>0</v>
      </c>
      <c r="N273" s="31">
        <f>FFA!AC276</f>
        <v>0</v>
      </c>
      <c r="O273" s="31">
        <f>FFA!AG276</f>
        <v>0</v>
      </c>
      <c r="P273" s="31">
        <f>FFA!AH276</f>
        <v>0</v>
      </c>
      <c r="Q273" s="31">
        <f>FFA!AL276</f>
        <v>0</v>
      </c>
      <c r="R273" s="31">
        <f>FFA!AM276</f>
        <v>0</v>
      </c>
      <c r="S273" s="31">
        <f>FFA!AQ276</f>
        <v>0</v>
      </c>
      <c r="T273" s="31">
        <f>FFA!AR276</f>
        <v>0</v>
      </c>
      <c r="U273" s="31" t="str">
        <f t="shared" si="21"/>
        <v/>
      </c>
      <c r="V273" s="31" t="str">
        <f t="shared" si="22"/>
        <v/>
      </c>
      <c r="W273" s="31" t="str">
        <f t="shared" si="23"/>
        <v/>
      </c>
      <c r="X273" s="83" t="str">
        <f t="shared" si="24"/>
        <v/>
      </c>
    </row>
    <row r="274" spans="1:24" x14ac:dyDescent="0.2">
      <c r="A274" s="83" t="str">
        <f t="shared" si="20"/>
        <v/>
      </c>
      <c r="B274" s="29">
        <f>IF(FFA!B277="","",FFA!B277)</f>
        <v>0</v>
      </c>
      <c r="C274" s="81" t="str">
        <f>FFA!C277</f>
        <v>69-B</v>
      </c>
      <c r="D274" s="29" t="str">
        <f>IF(FFA!D277="","",FFA!D277)</f>
        <v/>
      </c>
      <c r="E274" s="31">
        <f>FFA!H277</f>
        <v>0</v>
      </c>
      <c r="F274" s="31">
        <f>FFA!I277</f>
        <v>0</v>
      </c>
      <c r="G274" s="31">
        <f>FFA!M277</f>
        <v>0</v>
      </c>
      <c r="H274" s="31">
        <f>FFA!N277</f>
        <v>0</v>
      </c>
      <c r="I274" s="31">
        <f>FFA!R277</f>
        <v>0</v>
      </c>
      <c r="J274" s="31">
        <f>FFA!S277</f>
        <v>0</v>
      </c>
      <c r="K274" s="31">
        <f>FFA!W277</f>
        <v>0</v>
      </c>
      <c r="L274" s="31">
        <f>FFA!X277</f>
        <v>0</v>
      </c>
      <c r="M274" s="31">
        <f>FFA!AB277</f>
        <v>0</v>
      </c>
      <c r="N274" s="31">
        <f>FFA!AC277</f>
        <v>0</v>
      </c>
      <c r="O274" s="31">
        <f>FFA!AG277</f>
        <v>0</v>
      </c>
      <c r="P274" s="31">
        <f>FFA!AH277</f>
        <v>0</v>
      </c>
      <c r="Q274" s="31">
        <f>FFA!AL277</f>
        <v>0</v>
      </c>
      <c r="R274" s="31">
        <f>FFA!AM277</f>
        <v>0</v>
      </c>
      <c r="S274" s="31">
        <f>FFA!AQ277</f>
        <v>0</v>
      </c>
      <c r="T274" s="31">
        <f>FFA!AR277</f>
        <v>0</v>
      </c>
      <c r="U274" s="31" t="str">
        <f t="shared" si="21"/>
        <v/>
      </c>
      <c r="V274" s="31" t="str">
        <f t="shared" si="22"/>
        <v/>
      </c>
      <c r="W274" s="31" t="str">
        <f t="shared" si="23"/>
        <v/>
      </c>
      <c r="X274" s="83" t="str">
        <f t="shared" si="24"/>
        <v/>
      </c>
    </row>
    <row r="275" spans="1:24" x14ac:dyDescent="0.2">
      <c r="A275" s="83" t="str">
        <f t="shared" si="20"/>
        <v/>
      </c>
      <c r="B275" s="29">
        <f>IF(FFA!B278="","",FFA!B278)</f>
        <v>0</v>
      </c>
      <c r="C275" s="81" t="str">
        <f>FFA!C278</f>
        <v>69-C</v>
      </c>
      <c r="D275" s="29" t="str">
        <f>IF(FFA!D278="","",FFA!D278)</f>
        <v/>
      </c>
      <c r="E275" s="31">
        <f>FFA!H278</f>
        <v>0</v>
      </c>
      <c r="F275" s="31">
        <f>FFA!I278</f>
        <v>0</v>
      </c>
      <c r="G275" s="31">
        <f>FFA!M278</f>
        <v>0</v>
      </c>
      <c r="H275" s="31">
        <f>FFA!N278</f>
        <v>0</v>
      </c>
      <c r="I275" s="31">
        <f>FFA!R278</f>
        <v>0</v>
      </c>
      <c r="J275" s="31">
        <f>FFA!S278</f>
        <v>0</v>
      </c>
      <c r="K275" s="31">
        <f>FFA!W278</f>
        <v>0</v>
      </c>
      <c r="L275" s="31">
        <f>FFA!X278</f>
        <v>0</v>
      </c>
      <c r="M275" s="31">
        <f>FFA!AB278</f>
        <v>0</v>
      </c>
      <c r="N275" s="31">
        <f>FFA!AC278</f>
        <v>0</v>
      </c>
      <c r="O275" s="31">
        <f>FFA!AG278</f>
        <v>0</v>
      </c>
      <c r="P275" s="31">
        <f>FFA!AH278</f>
        <v>0</v>
      </c>
      <c r="Q275" s="31">
        <f>FFA!AL278</f>
        <v>0</v>
      </c>
      <c r="R275" s="31">
        <f>FFA!AM278</f>
        <v>0</v>
      </c>
      <c r="S275" s="31">
        <f>FFA!AQ278</f>
        <v>0</v>
      </c>
      <c r="T275" s="31">
        <f>FFA!AR278</f>
        <v>0</v>
      </c>
      <c r="U275" s="31" t="str">
        <f t="shared" si="21"/>
        <v/>
      </c>
      <c r="V275" s="31" t="str">
        <f t="shared" si="22"/>
        <v/>
      </c>
      <c r="W275" s="31" t="str">
        <f t="shared" si="23"/>
        <v/>
      </c>
      <c r="X275" s="83" t="str">
        <f t="shared" si="24"/>
        <v/>
      </c>
    </row>
    <row r="276" spans="1:24" x14ac:dyDescent="0.2">
      <c r="A276" s="83" t="str">
        <f t="shared" si="20"/>
        <v/>
      </c>
      <c r="B276" s="29">
        <f>IF(FFA!B279="","",FFA!B279)</f>
        <v>0</v>
      </c>
      <c r="C276" s="81" t="str">
        <f>FFA!C279</f>
        <v>69-D</v>
      </c>
      <c r="D276" s="29" t="str">
        <f>IF(FFA!D279="","",FFA!D279)</f>
        <v/>
      </c>
      <c r="E276" s="31">
        <f>FFA!H279</f>
        <v>0</v>
      </c>
      <c r="F276" s="31">
        <f>FFA!I279</f>
        <v>0</v>
      </c>
      <c r="G276" s="31">
        <f>FFA!M279</f>
        <v>0</v>
      </c>
      <c r="H276" s="31">
        <f>FFA!N279</f>
        <v>0</v>
      </c>
      <c r="I276" s="31">
        <f>FFA!R279</f>
        <v>0</v>
      </c>
      <c r="J276" s="31">
        <f>FFA!S279</f>
        <v>0</v>
      </c>
      <c r="K276" s="31">
        <f>FFA!W279</f>
        <v>0</v>
      </c>
      <c r="L276" s="31">
        <f>FFA!X279</f>
        <v>0</v>
      </c>
      <c r="M276" s="31">
        <f>FFA!AB279</f>
        <v>0</v>
      </c>
      <c r="N276" s="31">
        <f>FFA!AC279</f>
        <v>0</v>
      </c>
      <c r="O276" s="31">
        <f>FFA!AG279</f>
        <v>0</v>
      </c>
      <c r="P276" s="31">
        <f>FFA!AH279</f>
        <v>0</v>
      </c>
      <c r="Q276" s="31">
        <f>FFA!AL279</f>
        <v>0</v>
      </c>
      <c r="R276" s="31">
        <f>FFA!AM279</f>
        <v>0</v>
      </c>
      <c r="S276" s="31">
        <f>FFA!AQ279</f>
        <v>0</v>
      </c>
      <c r="T276" s="31">
        <f>FFA!AR279</f>
        <v>0</v>
      </c>
      <c r="U276" s="31" t="str">
        <f t="shared" si="21"/>
        <v/>
      </c>
      <c r="V276" s="31" t="str">
        <f t="shared" si="22"/>
        <v/>
      </c>
      <c r="W276" s="31" t="str">
        <f t="shared" si="23"/>
        <v/>
      </c>
      <c r="X276" s="83" t="str">
        <f t="shared" si="24"/>
        <v/>
      </c>
    </row>
    <row r="277" spans="1:24" x14ac:dyDescent="0.2">
      <c r="A277" s="83" t="str">
        <f t="shared" si="20"/>
        <v/>
      </c>
      <c r="B277" s="29" t="str">
        <f>IF(FFA!B280="","",FFA!B280)</f>
        <v/>
      </c>
      <c r="C277" s="81" t="str">
        <f>FFA!C280</f>
        <v>70-A</v>
      </c>
      <c r="D277" s="29" t="str">
        <f>IF(FFA!D280="","",FFA!D280)</f>
        <v/>
      </c>
      <c r="E277" s="31">
        <f>FFA!H280</f>
        <v>0</v>
      </c>
      <c r="F277" s="31">
        <f>FFA!I280</f>
        <v>0</v>
      </c>
      <c r="G277" s="31">
        <f>FFA!M280</f>
        <v>0</v>
      </c>
      <c r="H277" s="31">
        <f>FFA!N280</f>
        <v>0</v>
      </c>
      <c r="I277" s="31">
        <f>FFA!R280</f>
        <v>0</v>
      </c>
      <c r="J277" s="31">
        <f>FFA!S280</f>
        <v>0</v>
      </c>
      <c r="K277" s="31">
        <f>FFA!W280</f>
        <v>0</v>
      </c>
      <c r="L277" s="31">
        <f>FFA!X280</f>
        <v>0</v>
      </c>
      <c r="M277" s="31">
        <f>FFA!AB280</f>
        <v>0</v>
      </c>
      <c r="N277" s="31">
        <f>FFA!AC280</f>
        <v>0</v>
      </c>
      <c r="O277" s="31">
        <f>FFA!AG280</f>
        <v>0</v>
      </c>
      <c r="P277" s="31">
        <f>FFA!AH280</f>
        <v>0</v>
      </c>
      <c r="Q277" s="31">
        <f>FFA!AL280</f>
        <v>0</v>
      </c>
      <c r="R277" s="31">
        <f>FFA!AM280</f>
        <v>0</v>
      </c>
      <c r="S277" s="31">
        <f>FFA!AQ280</f>
        <v>0</v>
      </c>
      <c r="T277" s="31">
        <f>FFA!AR280</f>
        <v>0</v>
      </c>
      <c r="U277" s="31" t="str">
        <f t="shared" si="21"/>
        <v/>
      </c>
      <c r="V277" s="31" t="str">
        <f t="shared" si="22"/>
        <v/>
      </c>
      <c r="W277" s="31" t="str">
        <f t="shared" si="23"/>
        <v/>
      </c>
      <c r="X277" s="83" t="str">
        <f t="shared" si="24"/>
        <v/>
      </c>
    </row>
    <row r="278" spans="1:24" x14ac:dyDescent="0.2">
      <c r="A278" s="83" t="str">
        <f t="shared" si="20"/>
        <v/>
      </c>
      <c r="B278" s="29">
        <f>IF(FFA!B281="","",FFA!B281)</f>
        <v>0</v>
      </c>
      <c r="C278" s="81" t="str">
        <f>FFA!C281</f>
        <v>70-B</v>
      </c>
      <c r="D278" s="29" t="str">
        <f>IF(FFA!D281="","",FFA!D281)</f>
        <v/>
      </c>
      <c r="E278" s="31">
        <f>FFA!H281</f>
        <v>0</v>
      </c>
      <c r="F278" s="31">
        <f>FFA!I281</f>
        <v>0</v>
      </c>
      <c r="G278" s="31">
        <f>FFA!M281</f>
        <v>0</v>
      </c>
      <c r="H278" s="31">
        <f>FFA!N281</f>
        <v>0</v>
      </c>
      <c r="I278" s="31">
        <f>FFA!R281</f>
        <v>0</v>
      </c>
      <c r="J278" s="31">
        <f>FFA!S281</f>
        <v>0</v>
      </c>
      <c r="K278" s="31">
        <f>FFA!W281</f>
        <v>0</v>
      </c>
      <c r="L278" s="31">
        <f>FFA!X281</f>
        <v>0</v>
      </c>
      <c r="M278" s="31">
        <f>FFA!AB281</f>
        <v>0</v>
      </c>
      <c r="N278" s="31">
        <f>FFA!AC281</f>
        <v>0</v>
      </c>
      <c r="O278" s="31">
        <f>FFA!AG281</f>
        <v>0</v>
      </c>
      <c r="P278" s="31">
        <f>FFA!AH281</f>
        <v>0</v>
      </c>
      <c r="Q278" s="31">
        <f>FFA!AL281</f>
        <v>0</v>
      </c>
      <c r="R278" s="31">
        <f>FFA!AM281</f>
        <v>0</v>
      </c>
      <c r="S278" s="31">
        <f>FFA!AQ281</f>
        <v>0</v>
      </c>
      <c r="T278" s="31">
        <f>FFA!AR281</f>
        <v>0</v>
      </c>
      <c r="U278" s="31" t="str">
        <f t="shared" si="21"/>
        <v/>
      </c>
      <c r="V278" s="31" t="str">
        <f t="shared" si="22"/>
        <v/>
      </c>
      <c r="W278" s="31" t="str">
        <f t="shared" si="23"/>
        <v/>
      </c>
      <c r="X278" s="83" t="str">
        <f t="shared" si="24"/>
        <v/>
      </c>
    </row>
    <row r="279" spans="1:24" x14ac:dyDescent="0.2">
      <c r="A279" s="83" t="str">
        <f t="shared" si="20"/>
        <v/>
      </c>
      <c r="B279" s="29">
        <f>IF(FFA!B282="","",FFA!B282)</f>
        <v>0</v>
      </c>
      <c r="C279" s="81" t="str">
        <f>FFA!C282</f>
        <v>70-C</v>
      </c>
      <c r="D279" s="29" t="str">
        <f>IF(FFA!D282="","",FFA!D282)</f>
        <v/>
      </c>
      <c r="E279" s="31">
        <f>FFA!H282</f>
        <v>0</v>
      </c>
      <c r="F279" s="31">
        <f>FFA!I282</f>
        <v>0</v>
      </c>
      <c r="G279" s="31">
        <f>FFA!M282</f>
        <v>0</v>
      </c>
      <c r="H279" s="31">
        <f>FFA!N282</f>
        <v>0</v>
      </c>
      <c r="I279" s="31">
        <f>FFA!R282</f>
        <v>0</v>
      </c>
      <c r="J279" s="31">
        <f>FFA!S282</f>
        <v>0</v>
      </c>
      <c r="K279" s="31">
        <f>FFA!W282</f>
        <v>0</v>
      </c>
      <c r="L279" s="31">
        <f>FFA!X282</f>
        <v>0</v>
      </c>
      <c r="M279" s="31">
        <f>FFA!AB282</f>
        <v>0</v>
      </c>
      <c r="N279" s="31">
        <f>FFA!AC282</f>
        <v>0</v>
      </c>
      <c r="O279" s="31">
        <f>FFA!AG282</f>
        <v>0</v>
      </c>
      <c r="P279" s="31">
        <f>FFA!AH282</f>
        <v>0</v>
      </c>
      <c r="Q279" s="31">
        <f>FFA!AL282</f>
        <v>0</v>
      </c>
      <c r="R279" s="31">
        <f>FFA!AM282</f>
        <v>0</v>
      </c>
      <c r="S279" s="31">
        <f>FFA!AQ282</f>
        <v>0</v>
      </c>
      <c r="T279" s="31">
        <f>FFA!AR282</f>
        <v>0</v>
      </c>
      <c r="U279" s="31" t="str">
        <f t="shared" si="21"/>
        <v/>
      </c>
      <c r="V279" s="31" t="str">
        <f t="shared" si="22"/>
        <v/>
      </c>
      <c r="W279" s="31" t="str">
        <f t="shared" si="23"/>
        <v/>
      </c>
      <c r="X279" s="83" t="str">
        <f t="shared" si="24"/>
        <v/>
      </c>
    </row>
    <row r="280" spans="1:24" x14ac:dyDescent="0.2">
      <c r="A280" s="83" t="str">
        <f t="shared" si="20"/>
        <v/>
      </c>
      <c r="B280" s="29">
        <f>IF(FFA!B283="","",FFA!B283)</f>
        <v>0</v>
      </c>
      <c r="C280" s="81" t="str">
        <f>FFA!C283</f>
        <v>70-D</v>
      </c>
      <c r="D280" s="29" t="str">
        <f>IF(FFA!D283="","",FFA!D283)</f>
        <v/>
      </c>
      <c r="E280" s="31">
        <f>FFA!H283</f>
        <v>0</v>
      </c>
      <c r="F280" s="31">
        <f>FFA!I283</f>
        <v>0</v>
      </c>
      <c r="G280" s="31">
        <f>FFA!M283</f>
        <v>0</v>
      </c>
      <c r="H280" s="31">
        <f>FFA!N283</f>
        <v>0</v>
      </c>
      <c r="I280" s="31">
        <f>FFA!R283</f>
        <v>0</v>
      </c>
      <c r="J280" s="31">
        <f>FFA!S283</f>
        <v>0</v>
      </c>
      <c r="K280" s="31">
        <f>FFA!W283</f>
        <v>0</v>
      </c>
      <c r="L280" s="31">
        <f>FFA!X283</f>
        <v>0</v>
      </c>
      <c r="M280" s="31">
        <f>FFA!AB283</f>
        <v>0</v>
      </c>
      <c r="N280" s="31">
        <f>FFA!AC283</f>
        <v>0</v>
      </c>
      <c r="O280" s="31">
        <f>FFA!AG283</f>
        <v>0</v>
      </c>
      <c r="P280" s="31">
        <f>FFA!AH283</f>
        <v>0</v>
      </c>
      <c r="Q280" s="31">
        <f>FFA!AL283</f>
        <v>0</v>
      </c>
      <c r="R280" s="31">
        <f>FFA!AM283</f>
        <v>0</v>
      </c>
      <c r="S280" s="31">
        <f>FFA!AQ283</f>
        <v>0</v>
      </c>
      <c r="T280" s="31">
        <f>FFA!AR283</f>
        <v>0</v>
      </c>
      <c r="U280" s="31" t="str">
        <f t="shared" si="21"/>
        <v/>
      </c>
      <c r="V280" s="31" t="str">
        <f t="shared" si="22"/>
        <v/>
      </c>
      <c r="W280" s="31" t="str">
        <f t="shared" si="23"/>
        <v/>
      </c>
      <c r="X280" s="83" t="str">
        <f t="shared" si="24"/>
        <v/>
      </c>
    </row>
    <row r="281" spans="1:24" x14ac:dyDescent="0.2">
      <c r="A281" s="83" t="str">
        <f t="shared" si="20"/>
        <v/>
      </c>
      <c r="B281" s="29" t="str">
        <f>IF(FFA!B284="","",FFA!B284)</f>
        <v/>
      </c>
      <c r="C281" s="81" t="str">
        <f>FFA!C284</f>
        <v>71-A</v>
      </c>
      <c r="D281" s="29" t="str">
        <f>IF(FFA!D284="","",FFA!D284)</f>
        <v/>
      </c>
      <c r="E281" s="31">
        <f>FFA!H284</f>
        <v>0</v>
      </c>
      <c r="F281" s="31">
        <f>FFA!I284</f>
        <v>0</v>
      </c>
      <c r="G281" s="31">
        <f>FFA!M284</f>
        <v>0</v>
      </c>
      <c r="H281" s="31">
        <f>FFA!N284</f>
        <v>0</v>
      </c>
      <c r="I281" s="31">
        <f>FFA!R284</f>
        <v>0</v>
      </c>
      <c r="J281" s="31">
        <f>FFA!S284</f>
        <v>0</v>
      </c>
      <c r="K281" s="31">
        <f>FFA!W284</f>
        <v>0</v>
      </c>
      <c r="L281" s="31">
        <f>FFA!X284</f>
        <v>0</v>
      </c>
      <c r="M281" s="31">
        <f>FFA!AB284</f>
        <v>0</v>
      </c>
      <c r="N281" s="31">
        <f>FFA!AC284</f>
        <v>0</v>
      </c>
      <c r="O281" s="31">
        <f>FFA!AG284</f>
        <v>0</v>
      </c>
      <c r="P281" s="31">
        <f>FFA!AH284</f>
        <v>0</v>
      </c>
      <c r="Q281" s="31">
        <f>FFA!AL284</f>
        <v>0</v>
      </c>
      <c r="R281" s="31">
        <f>FFA!AM284</f>
        <v>0</v>
      </c>
      <c r="S281" s="31">
        <f>FFA!AQ284</f>
        <v>0</v>
      </c>
      <c r="T281" s="31">
        <f>FFA!AR284</f>
        <v>0</v>
      </c>
      <c r="U281" s="31" t="str">
        <f t="shared" si="21"/>
        <v/>
      </c>
      <c r="V281" s="31" t="str">
        <f t="shared" si="22"/>
        <v/>
      </c>
      <c r="W281" s="31" t="str">
        <f t="shared" si="23"/>
        <v/>
      </c>
      <c r="X281" s="83" t="str">
        <f t="shared" si="24"/>
        <v/>
      </c>
    </row>
    <row r="282" spans="1:24" x14ac:dyDescent="0.2">
      <c r="A282" s="83" t="str">
        <f t="shared" si="20"/>
        <v/>
      </c>
      <c r="B282" s="29">
        <f>IF(FFA!B285="","",FFA!B285)</f>
        <v>0</v>
      </c>
      <c r="C282" s="81" t="str">
        <f>FFA!C285</f>
        <v>71-B</v>
      </c>
      <c r="D282" s="29" t="str">
        <f>IF(FFA!D285="","",FFA!D285)</f>
        <v/>
      </c>
      <c r="E282" s="31">
        <f>FFA!H285</f>
        <v>0</v>
      </c>
      <c r="F282" s="31">
        <f>FFA!I285</f>
        <v>0</v>
      </c>
      <c r="G282" s="31">
        <f>FFA!M285</f>
        <v>0</v>
      </c>
      <c r="H282" s="31">
        <f>FFA!N285</f>
        <v>0</v>
      </c>
      <c r="I282" s="31">
        <f>FFA!R285</f>
        <v>0</v>
      </c>
      <c r="J282" s="31">
        <f>FFA!S285</f>
        <v>0</v>
      </c>
      <c r="K282" s="31">
        <f>FFA!W285</f>
        <v>0</v>
      </c>
      <c r="L282" s="31">
        <f>FFA!X285</f>
        <v>0</v>
      </c>
      <c r="M282" s="31">
        <f>FFA!AB285</f>
        <v>0</v>
      </c>
      <c r="N282" s="31">
        <f>FFA!AC285</f>
        <v>0</v>
      </c>
      <c r="O282" s="31">
        <f>FFA!AG285</f>
        <v>0</v>
      </c>
      <c r="P282" s="31">
        <f>FFA!AH285</f>
        <v>0</v>
      </c>
      <c r="Q282" s="31">
        <f>FFA!AL285</f>
        <v>0</v>
      </c>
      <c r="R282" s="31">
        <f>FFA!AM285</f>
        <v>0</v>
      </c>
      <c r="S282" s="31">
        <f>FFA!AQ285</f>
        <v>0</v>
      </c>
      <c r="T282" s="31">
        <f>FFA!AR285</f>
        <v>0</v>
      </c>
      <c r="U282" s="31" t="str">
        <f t="shared" si="21"/>
        <v/>
      </c>
      <c r="V282" s="31" t="str">
        <f t="shared" si="22"/>
        <v/>
      </c>
      <c r="W282" s="31" t="str">
        <f t="shared" si="23"/>
        <v/>
      </c>
      <c r="X282" s="83" t="str">
        <f t="shared" si="24"/>
        <v/>
      </c>
    </row>
    <row r="283" spans="1:24" x14ac:dyDescent="0.2">
      <c r="A283" s="83" t="str">
        <f t="shared" si="20"/>
        <v/>
      </c>
      <c r="B283" s="29">
        <f>IF(FFA!B286="","",FFA!B286)</f>
        <v>0</v>
      </c>
      <c r="C283" s="81" t="str">
        <f>FFA!C286</f>
        <v>71-C</v>
      </c>
      <c r="D283" s="29" t="str">
        <f>IF(FFA!D286="","",FFA!D286)</f>
        <v/>
      </c>
      <c r="E283" s="31">
        <f>FFA!H286</f>
        <v>0</v>
      </c>
      <c r="F283" s="31">
        <f>FFA!I286</f>
        <v>0</v>
      </c>
      <c r="G283" s="31">
        <f>FFA!M286</f>
        <v>0</v>
      </c>
      <c r="H283" s="31">
        <f>FFA!N286</f>
        <v>0</v>
      </c>
      <c r="I283" s="31">
        <f>FFA!R286</f>
        <v>0</v>
      </c>
      <c r="J283" s="31">
        <f>FFA!S286</f>
        <v>0</v>
      </c>
      <c r="K283" s="31">
        <f>FFA!W286</f>
        <v>0</v>
      </c>
      <c r="L283" s="31">
        <f>FFA!X286</f>
        <v>0</v>
      </c>
      <c r="M283" s="31">
        <f>FFA!AB286</f>
        <v>0</v>
      </c>
      <c r="N283" s="31">
        <f>FFA!AC286</f>
        <v>0</v>
      </c>
      <c r="O283" s="31">
        <f>FFA!AG286</f>
        <v>0</v>
      </c>
      <c r="P283" s="31">
        <f>FFA!AH286</f>
        <v>0</v>
      </c>
      <c r="Q283" s="31">
        <f>FFA!AL286</f>
        <v>0</v>
      </c>
      <c r="R283" s="31">
        <f>FFA!AM286</f>
        <v>0</v>
      </c>
      <c r="S283" s="31">
        <f>FFA!AQ286</f>
        <v>0</v>
      </c>
      <c r="T283" s="31">
        <f>FFA!AR286</f>
        <v>0</v>
      </c>
      <c r="U283" s="31" t="str">
        <f t="shared" si="21"/>
        <v/>
      </c>
      <c r="V283" s="31" t="str">
        <f t="shared" si="22"/>
        <v/>
      </c>
      <c r="W283" s="31" t="str">
        <f t="shared" si="23"/>
        <v/>
      </c>
      <c r="X283" s="83" t="str">
        <f t="shared" si="24"/>
        <v/>
      </c>
    </row>
    <row r="284" spans="1:24" x14ac:dyDescent="0.2">
      <c r="A284" s="83" t="str">
        <f t="shared" si="20"/>
        <v/>
      </c>
      <c r="B284" s="29">
        <f>IF(FFA!B287="","",FFA!B287)</f>
        <v>0</v>
      </c>
      <c r="C284" s="81" t="str">
        <f>FFA!C287</f>
        <v>71-D</v>
      </c>
      <c r="D284" s="29" t="str">
        <f>IF(FFA!D287="","",FFA!D287)</f>
        <v/>
      </c>
      <c r="E284" s="31">
        <f>FFA!H287</f>
        <v>0</v>
      </c>
      <c r="F284" s="31">
        <f>FFA!I287</f>
        <v>0</v>
      </c>
      <c r="G284" s="31">
        <f>FFA!M287</f>
        <v>0</v>
      </c>
      <c r="H284" s="31">
        <f>FFA!N287</f>
        <v>0</v>
      </c>
      <c r="I284" s="31">
        <f>FFA!R287</f>
        <v>0</v>
      </c>
      <c r="J284" s="31">
        <f>FFA!S287</f>
        <v>0</v>
      </c>
      <c r="K284" s="31">
        <f>FFA!W287</f>
        <v>0</v>
      </c>
      <c r="L284" s="31">
        <f>FFA!X287</f>
        <v>0</v>
      </c>
      <c r="M284" s="31">
        <f>FFA!AB287</f>
        <v>0</v>
      </c>
      <c r="N284" s="31">
        <f>FFA!AC287</f>
        <v>0</v>
      </c>
      <c r="O284" s="31">
        <f>FFA!AG287</f>
        <v>0</v>
      </c>
      <c r="P284" s="31">
        <f>FFA!AH287</f>
        <v>0</v>
      </c>
      <c r="Q284" s="31">
        <f>FFA!AL287</f>
        <v>0</v>
      </c>
      <c r="R284" s="31">
        <f>FFA!AM287</f>
        <v>0</v>
      </c>
      <c r="S284" s="31">
        <f>FFA!AQ287</f>
        <v>0</v>
      </c>
      <c r="T284" s="31">
        <f>FFA!AR287</f>
        <v>0</v>
      </c>
      <c r="U284" s="31" t="str">
        <f t="shared" si="21"/>
        <v/>
      </c>
      <c r="V284" s="31" t="str">
        <f t="shared" si="22"/>
        <v/>
      </c>
      <c r="W284" s="31" t="str">
        <f t="shared" si="23"/>
        <v/>
      </c>
      <c r="X284" s="83" t="str">
        <f t="shared" si="24"/>
        <v/>
      </c>
    </row>
    <row r="285" spans="1:24" x14ac:dyDescent="0.2">
      <c r="A285" s="83" t="str">
        <f t="shared" si="20"/>
        <v/>
      </c>
      <c r="B285" s="29" t="str">
        <f>IF(FFA!B288="","",FFA!B288)</f>
        <v/>
      </c>
      <c r="C285" s="81" t="str">
        <f>FFA!C288</f>
        <v>72-A</v>
      </c>
      <c r="D285" s="29" t="str">
        <f>IF(FFA!D288="","",FFA!D288)</f>
        <v/>
      </c>
      <c r="E285" s="31">
        <f>FFA!H288</f>
        <v>0</v>
      </c>
      <c r="F285" s="31">
        <f>FFA!I288</f>
        <v>0</v>
      </c>
      <c r="G285" s="31">
        <f>FFA!M288</f>
        <v>0</v>
      </c>
      <c r="H285" s="31">
        <f>FFA!N288</f>
        <v>0</v>
      </c>
      <c r="I285" s="31">
        <f>FFA!R288</f>
        <v>0</v>
      </c>
      <c r="J285" s="31">
        <f>FFA!S288</f>
        <v>0</v>
      </c>
      <c r="K285" s="31">
        <f>FFA!W288</f>
        <v>0</v>
      </c>
      <c r="L285" s="31">
        <f>FFA!X288</f>
        <v>0</v>
      </c>
      <c r="M285" s="31">
        <f>FFA!AB288</f>
        <v>0</v>
      </c>
      <c r="N285" s="31">
        <f>FFA!AC288</f>
        <v>0</v>
      </c>
      <c r="O285" s="31">
        <f>FFA!AG288</f>
        <v>0</v>
      </c>
      <c r="P285" s="31">
        <f>FFA!AH288</f>
        <v>0</v>
      </c>
      <c r="Q285" s="31">
        <f>FFA!AL288</f>
        <v>0</v>
      </c>
      <c r="R285" s="31">
        <f>FFA!AM288</f>
        <v>0</v>
      </c>
      <c r="S285" s="31">
        <f>FFA!AQ288</f>
        <v>0</v>
      </c>
      <c r="T285" s="31">
        <f>FFA!AR288</f>
        <v>0</v>
      </c>
      <c r="U285" s="31" t="str">
        <f t="shared" si="21"/>
        <v/>
      </c>
      <c r="V285" s="31" t="str">
        <f t="shared" si="22"/>
        <v/>
      </c>
      <c r="W285" s="31" t="str">
        <f t="shared" si="23"/>
        <v/>
      </c>
      <c r="X285" s="83" t="str">
        <f t="shared" si="24"/>
        <v/>
      </c>
    </row>
    <row r="286" spans="1:24" x14ac:dyDescent="0.2">
      <c r="A286" s="83" t="str">
        <f t="shared" si="20"/>
        <v/>
      </c>
      <c r="B286" s="29">
        <f>IF(FFA!B289="","",FFA!B289)</f>
        <v>0</v>
      </c>
      <c r="C286" s="81" t="str">
        <f>FFA!C289</f>
        <v>72-B</v>
      </c>
      <c r="D286" s="29" t="str">
        <f>IF(FFA!D289="","",FFA!D289)</f>
        <v/>
      </c>
      <c r="E286" s="31">
        <f>FFA!H289</f>
        <v>0</v>
      </c>
      <c r="F286" s="31">
        <f>FFA!I289</f>
        <v>0</v>
      </c>
      <c r="G286" s="31">
        <f>FFA!M289</f>
        <v>0</v>
      </c>
      <c r="H286" s="31">
        <f>FFA!N289</f>
        <v>0</v>
      </c>
      <c r="I286" s="31">
        <f>FFA!R289</f>
        <v>0</v>
      </c>
      <c r="J286" s="31">
        <f>FFA!S289</f>
        <v>0</v>
      </c>
      <c r="K286" s="31">
        <f>FFA!W289</f>
        <v>0</v>
      </c>
      <c r="L286" s="31">
        <f>FFA!X289</f>
        <v>0</v>
      </c>
      <c r="M286" s="31">
        <f>FFA!AB289</f>
        <v>0</v>
      </c>
      <c r="N286" s="31">
        <f>FFA!AC289</f>
        <v>0</v>
      </c>
      <c r="O286" s="31">
        <f>FFA!AG289</f>
        <v>0</v>
      </c>
      <c r="P286" s="31">
        <f>FFA!AH289</f>
        <v>0</v>
      </c>
      <c r="Q286" s="31">
        <f>FFA!AL289</f>
        <v>0</v>
      </c>
      <c r="R286" s="31">
        <f>FFA!AM289</f>
        <v>0</v>
      </c>
      <c r="S286" s="31">
        <f>FFA!AQ289</f>
        <v>0</v>
      </c>
      <c r="T286" s="31">
        <f>FFA!AR289</f>
        <v>0</v>
      </c>
      <c r="U286" s="31" t="str">
        <f t="shared" si="21"/>
        <v/>
      </c>
      <c r="V286" s="31" t="str">
        <f t="shared" si="22"/>
        <v/>
      </c>
      <c r="W286" s="31" t="str">
        <f t="shared" si="23"/>
        <v/>
      </c>
      <c r="X286" s="83" t="str">
        <f t="shared" si="24"/>
        <v/>
      </c>
    </row>
    <row r="287" spans="1:24" x14ac:dyDescent="0.2">
      <c r="A287" s="83" t="str">
        <f t="shared" si="20"/>
        <v/>
      </c>
      <c r="B287" s="29">
        <f>IF(FFA!B290="","",FFA!B290)</f>
        <v>0</v>
      </c>
      <c r="C287" s="81" t="str">
        <f>FFA!C290</f>
        <v>72-C</v>
      </c>
      <c r="D287" s="29" t="str">
        <f>IF(FFA!D290="","",FFA!D290)</f>
        <v/>
      </c>
      <c r="E287" s="31">
        <f>FFA!H290</f>
        <v>0</v>
      </c>
      <c r="F287" s="31">
        <f>FFA!I290</f>
        <v>0</v>
      </c>
      <c r="G287" s="31">
        <f>FFA!M290</f>
        <v>0</v>
      </c>
      <c r="H287" s="31">
        <f>FFA!N290</f>
        <v>0</v>
      </c>
      <c r="I287" s="31">
        <f>FFA!R290</f>
        <v>0</v>
      </c>
      <c r="J287" s="31">
        <f>FFA!S290</f>
        <v>0</v>
      </c>
      <c r="K287" s="31">
        <f>FFA!W290</f>
        <v>0</v>
      </c>
      <c r="L287" s="31">
        <f>FFA!X290</f>
        <v>0</v>
      </c>
      <c r="M287" s="31">
        <f>FFA!AB290</f>
        <v>0</v>
      </c>
      <c r="N287" s="31">
        <f>FFA!AC290</f>
        <v>0</v>
      </c>
      <c r="O287" s="31">
        <f>FFA!AG290</f>
        <v>0</v>
      </c>
      <c r="P287" s="31">
        <f>FFA!AH290</f>
        <v>0</v>
      </c>
      <c r="Q287" s="31">
        <f>FFA!AL290</f>
        <v>0</v>
      </c>
      <c r="R287" s="31">
        <f>FFA!AM290</f>
        <v>0</v>
      </c>
      <c r="S287" s="31">
        <f>FFA!AQ290</f>
        <v>0</v>
      </c>
      <c r="T287" s="31">
        <f>FFA!AR290</f>
        <v>0</v>
      </c>
      <c r="U287" s="31" t="str">
        <f t="shared" si="21"/>
        <v/>
      </c>
      <c r="V287" s="31" t="str">
        <f t="shared" si="22"/>
        <v/>
      </c>
      <c r="W287" s="31" t="str">
        <f t="shared" si="23"/>
        <v/>
      </c>
      <c r="X287" s="83" t="str">
        <f t="shared" si="24"/>
        <v/>
      </c>
    </row>
    <row r="288" spans="1:24" x14ac:dyDescent="0.2">
      <c r="A288" s="83" t="str">
        <f t="shared" si="20"/>
        <v/>
      </c>
      <c r="B288" s="29">
        <f>IF(FFA!B291="","",FFA!B291)</f>
        <v>0</v>
      </c>
      <c r="C288" s="81" t="str">
        <f>FFA!C291</f>
        <v>72-D</v>
      </c>
      <c r="D288" s="29" t="str">
        <f>IF(FFA!D291="","",FFA!D291)</f>
        <v/>
      </c>
      <c r="E288" s="31">
        <f>FFA!H291</f>
        <v>0</v>
      </c>
      <c r="F288" s="31">
        <f>FFA!I291</f>
        <v>0</v>
      </c>
      <c r="G288" s="31">
        <f>FFA!M291</f>
        <v>0</v>
      </c>
      <c r="H288" s="31">
        <f>FFA!N291</f>
        <v>0</v>
      </c>
      <c r="I288" s="31">
        <f>FFA!R291</f>
        <v>0</v>
      </c>
      <c r="J288" s="31">
        <f>FFA!S291</f>
        <v>0</v>
      </c>
      <c r="K288" s="31">
        <f>FFA!W291</f>
        <v>0</v>
      </c>
      <c r="L288" s="31">
        <f>FFA!X291</f>
        <v>0</v>
      </c>
      <c r="M288" s="31">
        <f>FFA!AB291</f>
        <v>0</v>
      </c>
      <c r="N288" s="31">
        <f>FFA!AC291</f>
        <v>0</v>
      </c>
      <c r="O288" s="31">
        <f>FFA!AG291</f>
        <v>0</v>
      </c>
      <c r="P288" s="31">
        <f>FFA!AH291</f>
        <v>0</v>
      </c>
      <c r="Q288" s="31">
        <f>FFA!AL291</f>
        <v>0</v>
      </c>
      <c r="R288" s="31">
        <f>FFA!AM291</f>
        <v>0</v>
      </c>
      <c r="S288" s="31">
        <f>FFA!AQ291</f>
        <v>0</v>
      </c>
      <c r="T288" s="31">
        <f>FFA!AR291</f>
        <v>0</v>
      </c>
      <c r="U288" s="31" t="str">
        <f t="shared" si="21"/>
        <v/>
      </c>
      <c r="V288" s="31" t="str">
        <f t="shared" si="22"/>
        <v/>
      </c>
      <c r="W288" s="31" t="str">
        <f t="shared" si="23"/>
        <v/>
      </c>
      <c r="X288" s="83" t="str">
        <f t="shared" si="24"/>
        <v/>
      </c>
    </row>
    <row r="289" spans="1:24" x14ac:dyDescent="0.2">
      <c r="A289" s="83" t="str">
        <f t="shared" si="20"/>
        <v/>
      </c>
      <c r="B289" s="29" t="str">
        <f>IF(FFA!B292="","",FFA!B292)</f>
        <v/>
      </c>
      <c r="C289" s="81" t="str">
        <f>FFA!C292</f>
        <v>73-A</v>
      </c>
      <c r="D289" s="29" t="str">
        <f>IF(FFA!D292="","",FFA!D292)</f>
        <v/>
      </c>
      <c r="E289" s="31">
        <f>FFA!H292</f>
        <v>0</v>
      </c>
      <c r="F289" s="31">
        <f>FFA!I292</f>
        <v>0</v>
      </c>
      <c r="G289" s="31">
        <f>FFA!M292</f>
        <v>0</v>
      </c>
      <c r="H289" s="31">
        <f>FFA!N292</f>
        <v>0</v>
      </c>
      <c r="I289" s="31">
        <f>FFA!R292</f>
        <v>0</v>
      </c>
      <c r="J289" s="31">
        <f>FFA!S292</f>
        <v>0</v>
      </c>
      <c r="K289" s="31">
        <f>FFA!W292</f>
        <v>0</v>
      </c>
      <c r="L289" s="31">
        <f>FFA!X292</f>
        <v>0</v>
      </c>
      <c r="M289" s="31">
        <f>FFA!AB292</f>
        <v>0</v>
      </c>
      <c r="N289" s="31">
        <f>FFA!AC292</f>
        <v>0</v>
      </c>
      <c r="O289" s="31">
        <f>FFA!AG292</f>
        <v>0</v>
      </c>
      <c r="P289" s="31">
        <f>FFA!AH292</f>
        <v>0</v>
      </c>
      <c r="Q289" s="31">
        <f>FFA!AL292</f>
        <v>0</v>
      </c>
      <c r="R289" s="31">
        <f>FFA!AM292</f>
        <v>0</v>
      </c>
      <c r="S289" s="31">
        <f>FFA!AQ292</f>
        <v>0</v>
      </c>
      <c r="T289" s="31">
        <f>FFA!AR292</f>
        <v>0</v>
      </c>
      <c r="U289" s="31" t="str">
        <f t="shared" si="21"/>
        <v/>
      </c>
      <c r="V289" s="31" t="str">
        <f t="shared" si="22"/>
        <v/>
      </c>
      <c r="W289" s="31" t="str">
        <f t="shared" si="23"/>
        <v/>
      </c>
      <c r="X289" s="83" t="str">
        <f t="shared" si="24"/>
        <v/>
      </c>
    </row>
    <row r="290" spans="1:24" x14ac:dyDescent="0.2">
      <c r="A290" s="83" t="str">
        <f t="shared" si="20"/>
        <v/>
      </c>
      <c r="B290" s="29">
        <f>IF(FFA!B293="","",FFA!B293)</f>
        <v>0</v>
      </c>
      <c r="C290" s="81" t="str">
        <f>FFA!C293</f>
        <v>73-B</v>
      </c>
      <c r="D290" s="29" t="str">
        <f>IF(FFA!D293="","",FFA!D293)</f>
        <v/>
      </c>
      <c r="E290" s="31">
        <f>FFA!H293</f>
        <v>0</v>
      </c>
      <c r="F290" s="31">
        <f>FFA!I293</f>
        <v>0</v>
      </c>
      <c r="G290" s="31">
        <f>FFA!M293</f>
        <v>0</v>
      </c>
      <c r="H290" s="31">
        <f>FFA!N293</f>
        <v>0</v>
      </c>
      <c r="I290" s="31">
        <f>FFA!R293</f>
        <v>0</v>
      </c>
      <c r="J290" s="31">
        <f>FFA!S293</f>
        <v>0</v>
      </c>
      <c r="K290" s="31">
        <f>FFA!W293</f>
        <v>0</v>
      </c>
      <c r="L290" s="31">
        <f>FFA!X293</f>
        <v>0</v>
      </c>
      <c r="M290" s="31">
        <f>FFA!AB293</f>
        <v>0</v>
      </c>
      <c r="N290" s="31">
        <f>FFA!AC293</f>
        <v>0</v>
      </c>
      <c r="O290" s="31">
        <f>FFA!AG293</f>
        <v>0</v>
      </c>
      <c r="P290" s="31">
        <f>FFA!AH293</f>
        <v>0</v>
      </c>
      <c r="Q290" s="31">
        <f>FFA!AL293</f>
        <v>0</v>
      </c>
      <c r="R290" s="31">
        <f>FFA!AM293</f>
        <v>0</v>
      </c>
      <c r="S290" s="31">
        <f>FFA!AQ293</f>
        <v>0</v>
      </c>
      <c r="T290" s="31">
        <f>FFA!AR293</f>
        <v>0</v>
      </c>
      <c r="U290" s="31" t="str">
        <f t="shared" si="21"/>
        <v/>
      </c>
      <c r="V290" s="31" t="str">
        <f t="shared" si="22"/>
        <v/>
      </c>
      <c r="W290" s="31" t="str">
        <f t="shared" si="23"/>
        <v/>
      </c>
      <c r="X290" s="83" t="str">
        <f t="shared" si="24"/>
        <v/>
      </c>
    </row>
    <row r="291" spans="1:24" x14ac:dyDescent="0.2">
      <c r="A291" s="83" t="str">
        <f t="shared" si="20"/>
        <v/>
      </c>
      <c r="B291" s="29">
        <f>IF(FFA!B294="","",FFA!B294)</f>
        <v>0</v>
      </c>
      <c r="C291" s="81" t="str">
        <f>FFA!C294</f>
        <v>73-C</v>
      </c>
      <c r="D291" s="29" t="str">
        <f>IF(FFA!D294="","",FFA!D294)</f>
        <v/>
      </c>
      <c r="E291" s="31">
        <f>FFA!H294</f>
        <v>0</v>
      </c>
      <c r="F291" s="31">
        <f>FFA!I294</f>
        <v>0</v>
      </c>
      <c r="G291" s="31">
        <f>FFA!M294</f>
        <v>0</v>
      </c>
      <c r="H291" s="31">
        <f>FFA!N294</f>
        <v>0</v>
      </c>
      <c r="I291" s="31">
        <f>FFA!R294</f>
        <v>0</v>
      </c>
      <c r="J291" s="31">
        <f>FFA!S294</f>
        <v>0</v>
      </c>
      <c r="K291" s="31">
        <f>FFA!W294</f>
        <v>0</v>
      </c>
      <c r="L291" s="31">
        <f>FFA!X294</f>
        <v>0</v>
      </c>
      <c r="M291" s="31">
        <f>FFA!AB294</f>
        <v>0</v>
      </c>
      <c r="N291" s="31">
        <f>FFA!AC294</f>
        <v>0</v>
      </c>
      <c r="O291" s="31">
        <f>FFA!AG294</f>
        <v>0</v>
      </c>
      <c r="P291" s="31">
        <f>FFA!AH294</f>
        <v>0</v>
      </c>
      <c r="Q291" s="31">
        <f>FFA!AL294</f>
        <v>0</v>
      </c>
      <c r="R291" s="31">
        <f>FFA!AM294</f>
        <v>0</v>
      </c>
      <c r="S291" s="31">
        <f>FFA!AQ294</f>
        <v>0</v>
      </c>
      <c r="T291" s="31">
        <f>FFA!AR294</f>
        <v>0</v>
      </c>
      <c r="U291" s="31" t="str">
        <f t="shared" si="21"/>
        <v/>
      </c>
      <c r="V291" s="31" t="str">
        <f t="shared" si="22"/>
        <v/>
      </c>
      <c r="W291" s="31" t="str">
        <f t="shared" si="23"/>
        <v/>
      </c>
      <c r="X291" s="83" t="str">
        <f t="shared" si="24"/>
        <v/>
      </c>
    </row>
    <row r="292" spans="1:24" x14ac:dyDescent="0.2">
      <c r="A292" s="83" t="str">
        <f t="shared" si="20"/>
        <v/>
      </c>
      <c r="B292" s="29">
        <f>IF(FFA!B295="","",FFA!B295)</f>
        <v>0</v>
      </c>
      <c r="C292" s="81" t="str">
        <f>FFA!C295</f>
        <v>73-D</v>
      </c>
      <c r="D292" s="29" t="str">
        <f>IF(FFA!D295="","",FFA!D295)</f>
        <v/>
      </c>
      <c r="E292" s="31">
        <f>FFA!H295</f>
        <v>0</v>
      </c>
      <c r="F292" s="31">
        <f>FFA!I295</f>
        <v>0</v>
      </c>
      <c r="G292" s="31">
        <f>FFA!M295</f>
        <v>0</v>
      </c>
      <c r="H292" s="31">
        <f>FFA!N295</f>
        <v>0</v>
      </c>
      <c r="I292" s="31">
        <f>FFA!R295</f>
        <v>0</v>
      </c>
      <c r="J292" s="31">
        <f>FFA!S295</f>
        <v>0</v>
      </c>
      <c r="K292" s="31">
        <f>FFA!W295</f>
        <v>0</v>
      </c>
      <c r="L292" s="31">
        <f>FFA!X295</f>
        <v>0</v>
      </c>
      <c r="M292" s="31">
        <f>FFA!AB295</f>
        <v>0</v>
      </c>
      <c r="N292" s="31">
        <f>FFA!AC295</f>
        <v>0</v>
      </c>
      <c r="O292" s="31">
        <f>FFA!AG295</f>
        <v>0</v>
      </c>
      <c r="P292" s="31">
        <f>FFA!AH295</f>
        <v>0</v>
      </c>
      <c r="Q292" s="31">
        <f>FFA!AL295</f>
        <v>0</v>
      </c>
      <c r="R292" s="31">
        <f>FFA!AM295</f>
        <v>0</v>
      </c>
      <c r="S292" s="31">
        <f>FFA!AQ295</f>
        <v>0</v>
      </c>
      <c r="T292" s="31">
        <f>FFA!AR295</f>
        <v>0</v>
      </c>
      <c r="U292" s="31" t="str">
        <f t="shared" si="21"/>
        <v/>
      </c>
      <c r="V292" s="31" t="str">
        <f t="shared" si="22"/>
        <v/>
      </c>
      <c r="W292" s="31" t="str">
        <f t="shared" si="23"/>
        <v/>
      </c>
      <c r="X292" s="83" t="str">
        <f t="shared" si="24"/>
        <v/>
      </c>
    </row>
    <row r="293" spans="1:24" x14ac:dyDescent="0.2">
      <c r="A293" s="83" t="str">
        <f t="shared" si="20"/>
        <v/>
      </c>
      <c r="B293" s="29" t="str">
        <f>IF(FFA!B296="","",FFA!B296)</f>
        <v/>
      </c>
      <c r="C293" s="81">
        <f>FFA!C296</f>
        <v>0</v>
      </c>
      <c r="D293" s="29" t="str">
        <f>IF(FFA!D296="","",FFA!D296)</f>
        <v/>
      </c>
      <c r="E293" s="31">
        <f>FFA!H296</f>
        <v>0</v>
      </c>
      <c r="F293" s="31">
        <f>FFA!I296</f>
        <v>0</v>
      </c>
      <c r="G293" s="31">
        <f>FFA!M296</f>
        <v>0</v>
      </c>
      <c r="H293" s="31">
        <f>FFA!N296</f>
        <v>0</v>
      </c>
      <c r="I293" s="31">
        <f>FFA!R296</f>
        <v>0</v>
      </c>
      <c r="J293" s="31">
        <f>FFA!S296</f>
        <v>0</v>
      </c>
      <c r="K293" s="31">
        <f>FFA!W296</f>
        <v>0</v>
      </c>
      <c r="L293" s="31">
        <f>FFA!X296</f>
        <v>0</v>
      </c>
      <c r="M293" s="31">
        <f>FFA!AB296</f>
        <v>0</v>
      </c>
      <c r="N293" s="31">
        <f>FFA!AC296</f>
        <v>0</v>
      </c>
      <c r="O293" s="31">
        <f>FFA!AG296</f>
        <v>0</v>
      </c>
      <c r="P293" s="31">
        <f>FFA!AH296</f>
        <v>0</v>
      </c>
      <c r="Q293" s="31">
        <f>FFA!AL296</f>
        <v>0</v>
      </c>
      <c r="R293" s="31">
        <f>FFA!AM296</f>
        <v>0</v>
      </c>
      <c r="S293" s="31">
        <f>FFA!AQ296</f>
        <v>0</v>
      </c>
      <c r="T293" s="31">
        <f>FFA!AR296</f>
        <v>0</v>
      </c>
      <c r="U293" s="31" t="str">
        <f t="shared" si="21"/>
        <v/>
      </c>
      <c r="V293" s="31" t="str">
        <f t="shared" si="22"/>
        <v/>
      </c>
      <c r="W293" s="31" t="str">
        <f t="shared" si="23"/>
        <v/>
      </c>
      <c r="X293" s="83" t="str">
        <f t="shared" si="24"/>
        <v/>
      </c>
    </row>
    <row r="294" spans="1:24" x14ac:dyDescent="0.2">
      <c r="A294" s="83" t="str">
        <f t="shared" si="20"/>
        <v/>
      </c>
      <c r="B294" s="29">
        <f>IF(FFA!B297="","",FFA!B297)</f>
        <v>0</v>
      </c>
      <c r="C294" s="81">
        <f>FFA!C297</f>
        <v>0</v>
      </c>
      <c r="D294" s="29" t="str">
        <f>IF(FFA!D297="","",FFA!D297)</f>
        <v/>
      </c>
      <c r="E294" s="31">
        <f>FFA!H297</f>
        <v>0</v>
      </c>
      <c r="F294" s="31">
        <f>FFA!I297</f>
        <v>0</v>
      </c>
      <c r="G294" s="31">
        <f>FFA!M297</f>
        <v>0</v>
      </c>
      <c r="H294" s="31">
        <f>FFA!N297</f>
        <v>0</v>
      </c>
      <c r="I294" s="31">
        <f>FFA!R297</f>
        <v>0</v>
      </c>
      <c r="J294" s="31">
        <f>FFA!S297</f>
        <v>0</v>
      </c>
      <c r="K294" s="31">
        <f>FFA!W297</f>
        <v>0</v>
      </c>
      <c r="L294" s="31">
        <f>FFA!X297</f>
        <v>0</v>
      </c>
      <c r="M294" s="31">
        <f>FFA!AB297</f>
        <v>0</v>
      </c>
      <c r="N294" s="31">
        <f>FFA!AC297</f>
        <v>0</v>
      </c>
      <c r="O294" s="31">
        <f>FFA!AG297</f>
        <v>0</v>
      </c>
      <c r="P294" s="31">
        <f>FFA!AH297</f>
        <v>0</v>
      </c>
      <c r="Q294" s="31">
        <f>FFA!AL297</f>
        <v>0</v>
      </c>
      <c r="R294" s="31">
        <f>FFA!AM297</f>
        <v>0</v>
      </c>
      <c r="S294" s="31">
        <f>FFA!AQ297</f>
        <v>0</v>
      </c>
      <c r="T294" s="31">
        <f>FFA!AR297</f>
        <v>0</v>
      </c>
      <c r="U294" s="31" t="str">
        <f t="shared" si="21"/>
        <v/>
      </c>
      <c r="V294" s="31" t="str">
        <f t="shared" si="22"/>
        <v/>
      </c>
      <c r="W294" s="31" t="str">
        <f t="shared" si="23"/>
        <v/>
      </c>
      <c r="X294" s="83" t="str">
        <f t="shared" si="24"/>
        <v/>
      </c>
    </row>
    <row r="295" spans="1:24" x14ac:dyDescent="0.2">
      <c r="A295" s="83" t="str">
        <f t="shared" si="20"/>
        <v/>
      </c>
      <c r="B295" s="29">
        <f>IF(FFA!B298="","",FFA!B298)</f>
        <v>0</v>
      </c>
      <c r="C295" s="81">
        <f>FFA!C298</f>
        <v>0</v>
      </c>
      <c r="D295" s="29" t="str">
        <f>IF(FFA!D298="","",FFA!D298)</f>
        <v/>
      </c>
      <c r="E295" s="31">
        <f>FFA!H298</f>
        <v>0</v>
      </c>
      <c r="F295" s="31">
        <f>FFA!I298</f>
        <v>0</v>
      </c>
      <c r="G295" s="31">
        <f>FFA!M298</f>
        <v>0</v>
      </c>
      <c r="H295" s="31">
        <f>FFA!N298</f>
        <v>0</v>
      </c>
      <c r="I295" s="31">
        <f>FFA!R298</f>
        <v>0</v>
      </c>
      <c r="J295" s="31">
        <f>FFA!S298</f>
        <v>0</v>
      </c>
      <c r="K295" s="31">
        <f>FFA!W298</f>
        <v>0</v>
      </c>
      <c r="L295" s="31">
        <f>FFA!X298</f>
        <v>0</v>
      </c>
      <c r="M295" s="31">
        <f>FFA!AB298</f>
        <v>0</v>
      </c>
      <c r="N295" s="31">
        <f>FFA!AC298</f>
        <v>0</v>
      </c>
      <c r="O295" s="31">
        <f>FFA!AG298</f>
        <v>0</v>
      </c>
      <c r="P295" s="31">
        <f>FFA!AH298</f>
        <v>0</v>
      </c>
      <c r="Q295" s="31">
        <f>FFA!AL298</f>
        <v>0</v>
      </c>
      <c r="R295" s="31">
        <f>FFA!AM298</f>
        <v>0</v>
      </c>
      <c r="S295" s="31">
        <f>FFA!AQ298</f>
        <v>0</v>
      </c>
      <c r="T295" s="31">
        <f>FFA!AR298</f>
        <v>0</v>
      </c>
      <c r="U295" s="31" t="str">
        <f t="shared" si="21"/>
        <v/>
      </c>
      <c r="V295" s="31" t="str">
        <f t="shared" si="22"/>
        <v/>
      </c>
      <c r="W295" s="31" t="str">
        <f t="shared" si="23"/>
        <v/>
      </c>
      <c r="X295" s="83" t="str">
        <f t="shared" si="24"/>
        <v/>
      </c>
    </row>
    <row r="296" spans="1:24" x14ac:dyDescent="0.2">
      <c r="A296" s="83" t="str">
        <f t="shared" si="20"/>
        <v/>
      </c>
      <c r="B296" s="29">
        <f>IF(FFA!B299="","",FFA!B299)</f>
        <v>0</v>
      </c>
      <c r="C296" s="81">
        <f>FFA!C299</f>
        <v>0</v>
      </c>
      <c r="D296" s="29" t="str">
        <f>IF(FFA!D299="","",FFA!D299)</f>
        <v/>
      </c>
      <c r="E296" s="31">
        <f>FFA!H299</f>
        <v>0</v>
      </c>
      <c r="F296" s="31">
        <f>FFA!I299</f>
        <v>0</v>
      </c>
      <c r="G296" s="31">
        <f>FFA!M299</f>
        <v>0</v>
      </c>
      <c r="H296" s="31">
        <f>FFA!N299</f>
        <v>0</v>
      </c>
      <c r="I296" s="31">
        <f>FFA!R299</f>
        <v>0</v>
      </c>
      <c r="J296" s="31">
        <f>FFA!S299</f>
        <v>0</v>
      </c>
      <c r="K296" s="31">
        <f>FFA!W299</f>
        <v>0</v>
      </c>
      <c r="L296" s="31">
        <f>FFA!X299</f>
        <v>0</v>
      </c>
      <c r="M296" s="31">
        <f>FFA!AB299</f>
        <v>0</v>
      </c>
      <c r="N296" s="31">
        <f>FFA!AC299</f>
        <v>0</v>
      </c>
      <c r="O296" s="31">
        <f>FFA!AG299</f>
        <v>0</v>
      </c>
      <c r="P296" s="31">
        <f>FFA!AH299</f>
        <v>0</v>
      </c>
      <c r="Q296" s="31">
        <f>FFA!AL299</f>
        <v>0</v>
      </c>
      <c r="R296" s="31">
        <f>FFA!AM299</f>
        <v>0</v>
      </c>
      <c r="S296" s="31">
        <f>FFA!AQ299</f>
        <v>0</v>
      </c>
      <c r="T296" s="31">
        <f>FFA!AR299</f>
        <v>0</v>
      </c>
      <c r="U296" s="31" t="str">
        <f t="shared" si="21"/>
        <v/>
      </c>
      <c r="V296" s="31" t="str">
        <f t="shared" si="22"/>
        <v/>
      </c>
      <c r="W296" s="31" t="str">
        <f t="shared" si="23"/>
        <v/>
      </c>
      <c r="X296" s="83" t="str">
        <f t="shared" si="24"/>
        <v/>
      </c>
    </row>
    <row r="297" spans="1:24" x14ac:dyDescent="0.2">
      <c r="A297" s="83" t="str">
        <f t="shared" si="20"/>
        <v/>
      </c>
      <c r="B297" s="29" t="str">
        <f>IF(FFA!B300="","",FFA!B300)</f>
        <v/>
      </c>
      <c r="C297" s="81">
        <f>FFA!C300</f>
        <v>0</v>
      </c>
      <c r="D297" s="29" t="str">
        <f>IF(FFA!D300="","",FFA!D300)</f>
        <v/>
      </c>
      <c r="E297" s="31">
        <f>FFA!H300</f>
        <v>0</v>
      </c>
      <c r="F297" s="31">
        <f>FFA!I300</f>
        <v>0</v>
      </c>
      <c r="G297" s="31">
        <f>FFA!M300</f>
        <v>0</v>
      </c>
      <c r="H297" s="31">
        <f>FFA!N300</f>
        <v>0</v>
      </c>
      <c r="I297" s="31">
        <f>FFA!R300</f>
        <v>0</v>
      </c>
      <c r="J297" s="31">
        <f>FFA!S300</f>
        <v>0</v>
      </c>
      <c r="K297" s="31">
        <f>FFA!W300</f>
        <v>0</v>
      </c>
      <c r="L297" s="31">
        <f>FFA!X300</f>
        <v>0</v>
      </c>
      <c r="M297" s="31">
        <f>FFA!AB300</f>
        <v>0</v>
      </c>
      <c r="N297" s="31">
        <f>FFA!AC300</f>
        <v>0</v>
      </c>
      <c r="O297" s="31">
        <f>FFA!AG300</f>
        <v>0</v>
      </c>
      <c r="P297" s="31">
        <f>FFA!AH300</f>
        <v>0</v>
      </c>
      <c r="Q297" s="31">
        <f>FFA!AL300</f>
        <v>0</v>
      </c>
      <c r="R297" s="31">
        <f>FFA!AM300</f>
        <v>0</v>
      </c>
      <c r="S297" s="31">
        <f>FFA!AQ300</f>
        <v>0</v>
      </c>
      <c r="T297" s="31">
        <f>FFA!AR300</f>
        <v>0</v>
      </c>
      <c r="U297" s="31" t="str">
        <f t="shared" si="21"/>
        <v/>
      </c>
      <c r="V297" s="31" t="str">
        <f t="shared" si="22"/>
        <v/>
      </c>
      <c r="W297" s="31" t="str">
        <f t="shared" si="23"/>
        <v/>
      </c>
      <c r="X297" s="83" t="str">
        <f t="shared" si="24"/>
        <v/>
      </c>
    </row>
    <row r="298" spans="1:24" x14ac:dyDescent="0.2">
      <c r="A298" s="83" t="str">
        <f t="shared" si="20"/>
        <v/>
      </c>
      <c r="B298" s="29">
        <f>IF(FFA!B301="","",FFA!B301)</f>
        <v>0</v>
      </c>
      <c r="C298" s="81">
        <f>FFA!C301</f>
        <v>0</v>
      </c>
      <c r="D298" s="29" t="str">
        <f>IF(FFA!D301="","",FFA!D301)</f>
        <v/>
      </c>
      <c r="E298" s="31">
        <f>FFA!H301</f>
        <v>0</v>
      </c>
      <c r="F298" s="31">
        <f>FFA!I301</f>
        <v>0</v>
      </c>
      <c r="G298" s="31">
        <f>FFA!M301</f>
        <v>0</v>
      </c>
      <c r="H298" s="31">
        <f>FFA!N301</f>
        <v>0</v>
      </c>
      <c r="I298" s="31">
        <f>FFA!R301</f>
        <v>0</v>
      </c>
      <c r="J298" s="31">
        <f>FFA!S301</f>
        <v>0</v>
      </c>
      <c r="K298" s="31">
        <f>FFA!W301</f>
        <v>0</v>
      </c>
      <c r="L298" s="31">
        <f>FFA!X301</f>
        <v>0</v>
      </c>
      <c r="M298" s="31">
        <f>FFA!AB301</f>
        <v>0</v>
      </c>
      <c r="N298" s="31">
        <f>FFA!AC301</f>
        <v>0</v>
      </c>
      <c r="O298" s="31">
        <f>FFA!AG301</f>
        <v>0</v>
      </c>
      <c r="P298" s="31">
        <f>FFA!AH301</f>
        <v>0</v>
      </c>
      <c r="Q298" s="31">
        <f>FFA!AL301</f>
        <v>0</v>
      </c>
      <c r="R298" s="31">
        <f>FFA!AM301</f>
        <v>0</v>
      </c>
      <c r="S298" s="31">
        <f>FFA!AQ301</f>
        <v>0</v>
      </c>
      <c r="T298" s="31">
        <f>FFA!AR301</f>
        <v>0</v>
      </c>
      <c r="U298" s="31" t="str">
        <f t="shared" si="21"/>
        <v/>
      </c>
      <c r="V298" s="31" t="str">
        <f t="shared" si="22"/>
        <v/>
      </c>
      <c r="W298" s="31" t="str">
        <f t="shared" si="23"/>
        <v/>
      </c>
      <c r="X298" s="83" t="str">
        <f t="shared" si="24"/>
        <v/>
      </c>
    </row>
    <row r="299" spans="1:24" x14ac:dyDescent="0.2">
      <c r="A299" s="83" t="str">
        <f t="shared" si="20"/>
        <v/>
      </c>
      <c r="B299" s="29">
        <f>IF(FFA!B302="","",FFA!B302)</f>
        <v>0</v>
      </c>
      <c r="C299" s="81">
        <f>FFA!C302</f>
        <v>0</v>
      </c>
      <c r="D299" s="29" t="str">
        <f>IF(FFA!D302="","",FFA!D302)</f>
        <v/>
      </c>
      <c r="E299" s="31">
        <f>FFA!H302</f>
        <v>0</v>
      </c>
      <c r="F299" s="31">
        <f>FFA!I302</f>
        <v>0</v>
      </c>
      <c r="G299" s="31">
        <f>FFA!M302</f>
        <v>0</v>
      </c>
      <c r="H299" s="31">
        <f>FFA!N302</f>
        <v>0</v>
      </c>
      <c r="I299" s="31">
        <f>FFA!R302</f>
        <v>0</v>
      </c>
      <c r="J299" s="31">
        <f>FFA!S302</f>
        <v>0</v>
      </c>
      <c r="K299" s="31">
        <f>FFA!W302</f>
        <v>0</v>
      </c>
      <c r="L299" s="31">
        <f>FFA!X302</f>
        <v>0</v>
      </c>
      <c r="M299" s="31">
        <f>FFA!AB302</f>
        <v>0</v>
      </c>
      <c r="N299" s="31">
        <f>FFA!AC302</f>
        <v>0</v>
      </c>
      <c r="O299" s="31">
        <f>FFA!AG302</f>
        <v>0</v>
      </c>
      <c r="P299" s="31">
        <f>FFA!AH302</f>
        <v>0</v>
      </c>
      <c r="Q299" s="31">
        <f>FFA!AL302</f>
        <v>0</v>
      </c>
      <c r="R299" s="31">
        <f>FFA!AM302</f>
        <v>0</v>
      </c>
      <c r="S299" s="31">
        <f>FFA!AQ302</f>
        <v>0</v>
      </c>
      <c r="T299" s="31">
        <f>FFA!AR302</f>
        <v>0</v>
      </c>
      <c r="U299" s="31" t="str">
        <f t="shared" si="21"/>
        <v/>
      </c>
      <c r="V299" s="31" t="str">
        <f t="shared" si="22"/>
        <v/>
      </c>
      <c r="W299" s="31" t="str">
        <f t="shared" si="23"/>
        <v/>
      </c>
      <c r="X299" s="83" t="str">
        <f t="shared" si="24"/>
        <v/>
      </c>
    </row>
    <row r="300" spans="1:24" x14ac:dyDescent="0.2">
      <c r="A300" s="83" t="str">
        <f t="shared" si="20"/>
        <v/>
      </c>
      <c r="B300" s="29">
        <f>IF(FFA!B303="","",FFA!B303)</f>
        <v>0</v>
      </c>
      <c r="C300" s="81">
        <f>FFA!C303</f>
        <v>0</v>
      </c>
      <c r="D300" s="29" t="str">
        <f>IF(FFA!D303="","",FFA!D303)</f>
        <v/>
      </c>
      <c r="E300" s="31">
        <f>FFA!H303</f>
        <v>0</v>
      </c>
      <c r="F300" s="31">
        <f>FFA!I303</f>
        <v>0</v>
      </c>
      <c r="G300" s="31">
        <f>FFA!M303</f>
        <v>0</v>
      </c>
      <c r="H300" s="31">
        <f>FFA!N303</f>
        <v>0</v>
      </c>
      <c r="I300" s="31">
        <f>FFA!R303</f>
        <v>0</v>
      </c>
      <c r="J300" s="31">
        <f>FFA!S303</f>
        <v>0</v>
      </c>
      <c r="K300" s="31">
        <f>FFA!W303</f>
        <v>0</v>
      </c>
      <c r="L300" s="31">
        <f>FFA!X303</f>
        <v>0</v>
      </c>
      <c r="M300" s="31">
        <f>FFA!AB303</f>
        <v>0</v>
      </c>
      <c r="N300" s="31">
        <f>FFA!AC303</f>
        <v>0</v>
      </c>
      <c r="O300" s="31">
        <f>FFA!AG303</f>
        <v>0</v>
      </c>
      <c r="P300" s="31">
        <f>FFA!AH303</f>
        <v>0</v>
      </c>
      <c r="Q300" s="31">
        <f>FFA!AL303</f>
        <v>0</v>
      </c>
      <c r="R300" s="31">
        <f>FFA!AM303</f>
        <v>0</v>
      </c>
      <c r="S300" s="31">
        <f>FFA!AQ303</f>
        <v>0</v>
      </c>
      <c r="T300" s="31">
        <f>FFA!AR303</f>
        <v>0</v>
      </c>
      <c r="U300" s="31" t="str">
        <f t="shared" si="21"/>
        <v/>
      </c>
      <c r="V300" s="31" t="str">
        <f t="shared" si="22"/>
        <v/>
      </c>
      <c r="W300" s="31" t="str">
        <f t="shared" si="23"/>
        <v/>
      </c>
      <c r="X300" s="83" t="str">
        <f t="shared" si="24"/>
        <v/>
      </c>
    </row>
    <row r="301" spans="1:24" x14ac:dyDescent="0.2">
      <c r="A301" s="83" t="str">
        <f t="shared" si="20"/>
        <v/>
      </c>
      <c r="B301" s="29" t="str">
        <f>IF(FFA!B304="","",FFA!B304)</f>
        <v/>
      </c>
      <c r="C301" s="81">
        <f>FFA!C304</f>
        <v>0</v>
      </c>
      <c r="D301" s="29" t="str">
        <f>IF(FFA!D304="","",FFA!D304)</f>
        <v/>
      </c>
      <c r="E301" s="31">
        <f>FFA!H304</f>
        <v>0</v>
      </c>
      <c r="F301" s="31">
        <f>FFA!I304</f>
        <v>0</v>
      </c>
      <c r="G301" s="31">
        <f>FFA!M304</f>
        <v>0</v>
      </c>
      <c r="H301" s="31">
        <f>FFA!N304</f>
        <v>0</v>
      </c>
      <c r="I301" s="31">
        <f>FFA!R304</f>
        <v>0</v>
      </c>
      <c r="J301" s="31">
        <f>FFA!S304</f>
        <v>0</v>
      </c>
      <c r="K301" s="31">
        <f>FFA!W304</f>
        <v>0</v>
      </c>
      <c r="L301" s="31">
        <f>FFA!X304</f>
        <v>0</v>
      </c>
      <c r="M301" s="31">
        <f>FFA!AB304</f>
        <v>0</v>
      </c>
      <c r="N301" s="31">
        <f>FFA!AC304</f>
        <v>0</v>
      </c>
      <c r="O301" s="31">
        <f>FFA!AG304</f>
        <v>0</v>
      </c>
      <c r="P301" s="31">
        <f>FFA!AH304</f>
        <v>0</v>
      </c>
      <c r="Q301" s="31">
        <f>FFA!AL304</f>
        <v>0</v>
      </c>
      <c r="R301" s="31">
        <f>FFA!AM304</f>
        <v>0</v>
      </c>
      <c r="S301" s="31">
        <f>FFA!AQ304</f>
        <v>0</v>
      </c>
      <c r="T301" s="31">
        <f>FFA!AR304</f>
        <v>0</v>
      </c>
      <c r="U301" s="31" t="str">
        <f t="shared" si="21"/>
        <v/>
      </c>
      <c r="V301" s="31" t="str">
        <f t="shared" si="22"/>
        <v/>
      </c>
      <c r="W301" s="31" t="str">
        <f t="shared" si="23"/>
        <v/>
      </c>
      <c r="X301" s="83" t="str">
        <f t="shared" si="24"/>
        <v/>
      </c>
    </row>
    <row r="302" spans="1:24" x14ac:dyDescent="0.2">
      <c r="A302" s="83" t="str">
        <f t="shared" si="20"/>
        <v/>
      </c>
      <c r="B302" s="29">
        <f>IF(FFA!B305="","",FFA!B305)</f>
        <v>0</v>
      </c>
      <c r="C302" s="81">
        <f>FFA!C305</f>
        <v>0</v>
      </c>
      <c r="D302" s="29" t="str">
        <f>IF(FFA!D305="","",FFA!D305)</f>
        <v/>
      </c>
      <c r="E302" s="31">
        <f>FFA!H305</f>
        <v>0</v>
      </c>
      <c r="F302" s="31">
        <f>FFA!I305</f>
        <v>0</v>
      </c>
      <c r="G302" s="31">
        <f>FFA!M305</f>
        <v>0</v>
      </c>
      <c r="H302" s="31">
        <f>FFA!N305</f>
        <v>0</v>
      </c>
      <c r="I302" s="31">
        <f>FFA!R305</f>
        <v>0</v>
      </c>
      <c r="J302" s="31">
        <f>FFA!S305</f>
        <v>0</v>
      </c>
      <c r="K302" s="31">
        <f>FFA!W305</f>
        <v>0</v>
      </c>
      <c r="L302" s="31">
        <f>FFA!X305</f>
        <v>0</v>
      </c>
      <c r="M302" s="31">
        <f>FFA!AB305</f>
        <v>0</v>
      </c>
      <c r="N302" s="31">
        <f>FFA!AC305</f>
        <v>0</v>
      </c>
      <c r="O302" s="31">
        <f>FFA!AG305</f>
        <v>0</v>
      </c>
      <c r="P302" s="31">
        <f>FFA!AH305</f>
        <v>0</v>
      </c>
      <c r="Q302" s="31">
        <f>FFA!AL305</f>
        <v>0</v>
      </c>
      <c r="R302" s="31">
        <f>FFA!AM305</f>
        <v>0</v>
      </c>
      <c r="S302" s="31">
        <f>FFA!AQ305</f>
        <v>0</v>
      </c>
      <c r="T302" s="31">
        <f>FFA!AR305</f>
        <v>0</v>
      </c>
      <c r="U302" s="31" t="str">
        <f t="shared" si="21"/>
        <v/>
      </c>
      <c r="V302" s="31" t="str">
        <f t="shared" si="22"/>
        <v/>
      </c>
      <c r="W302" s="31" t="str">
        <f t="shared" si="23"/>
        <v/>
      </c>
      <c r="X302" s="83" t="str">
        <f t="shared" si="24"/>
        <v/>
      </c>
    </row>
    <row r="303" spans="1:24" x14ac:dyDescent="0.2">
      <c r="A303" s="83" t="str">
        <f t="shared" si="20"/>
        <v/>
      </c>
      <c r="B303" s="29">
        <f>IF(FFA!B306="","",FFA!B306)</f>
        <v>0</v>
      </c>
      <c r="C303" s="81">
        <f>FFA!C306</f>
        <v>0</v>
      </c>
      <c r="D303" s="29" t="str">
        <f>IF(FFA!D306="","",FFA!D306)</f>
        <v/>
      </c>
      <c r="E303" s="31">
        <f>FFA!H306</f>
        <v>0</v>
      </c>
      <c r="F303" s="31">
        <f>FFA!I306</f>
        <v>0</v>
      </c>
      <c r="G303" s="31">
        <f>FFA!M306</f>
        <v>0</v>
      </c>
      <c r="H303" s="31">
        <f>FFA!N306</f>
        <v>0</v>
      </c>
      <c r="I303" s="31">
        <f>FFA!R306</f>
        <v>0</v>
      </c>
      <c r="J303" s="31">
        <f>FFA!S306</f>
        <v>0</v>
      </c>
      <c r="K303" s="31">
        <f>FFA!W306</f>
        <v>0</v>
      </c>
      <c r="L303" s="31">
        <f>FFA!X306</f>
        <v>0</v>
      </c>
      <c r="M303" s="31">
        <f>FFA!AB306</f>
        <v>0</v>
      </c>
      <c r="N303" s="31">
        <f>FFA!AC306</f>
        <v>0</v>
      </c>
      <c r="O303" s="31">
        <f>FFA!AG306</f>
        <v>0</v>
      </c>
      <c r="P303" s="31">
        <f>FFA!AH306</f>
        <v>0</v>
      </c>
      <c r="Q303" s="31">
        <f>FFA!AL306</f>
        <v>0</v>
      </c>
      <c r="R303" s="31">
        <f>FFA!AM306</f>
        <v>0</v>
      </c>
      <c r="S303" s="31">
        <f>FFA!AQ306</f>
        <v>0</v>
      </c>
      <c r="T303" s="31">
        <f>FFA!AR306</f>
        <v>0</v>
      </c>
      <c r="U303" s="31" t="str">
        <f t="shared" si="21"/>
        <v/>
      </c>
      <c r="V303" s="31" t="str">
        <f t="shared" si="22"/>
        <v/>
      </c>
      <c r="W303" s="31" t="str">
        <f t="shared" si="23"/>
        <v/>
      </c>
      <c r="X303" s="83" t="str">
        <f t="shared" si="24"/>
        <v/>
      </c>
    </row>
    <row r="304" spans="1:24" x14ac:dyDescent="0.2">
      <c r="A304" s="83" t="str">
        <f t="shared" si="20"/>
        <v/>
      </c>
      <c r="B304" s="29">
        <f>IF(FFA!B307="","",FFA!B307)</f>
        <v>0</v>
      </c>
      <c r="C304" s="81">
        <f>FFA!C307</f>
        <v>0</v>
      </c>
      <c r="D304" s="29" t="str">
        <f>IF(FFA!D307="","",FFA!D307)</f>
        <v/>
      </c>
      <c r="E304" s="31">
        <f>FFA!H307</f>
        <v>0</v>
      </c>
      <c r="F304" s="31">
        <f>FFA!I307</f>
        <v>0</v>
      </c>
      <c r="G304" s="31">
        <f>FFA!M307</f>
        <v>0</v>
      </c>
      <c r="H304" s="31">
        <f>FFA!N307</f>
        <v>0</v>
      </c>
      <c r="I304" s="31">
        <f>FFA!R307</f>
        <v>0</v>
      </c>
      <c r="J304" s="31">
        <f>FFA!S307</f>
        <v>0</v>
      </c>
      <c r="K304" s="31">
        <f>FFA!W307</f>
        <v>0</v>
      </c>
      <c r="L304" s="31">
        <f>FFA!X307</f>
        <v>0</v>
      </c>
      <c r="M304" s="31">
        <f>FFA!AB307</f>
        <v>0</v>
      </c>
      <c r="N304" s="31">
        <f>FFA!AC307</f>
        <v>0</v>
      </c>
      <c r="O304" s="31">
        <f>FFA!AG307</f>
        <v>0</v>
      </c>
      <c r="P304" s="31">
        <f>FFA!AH307</f>
        <v>0</v>
      </c>
      <c r="Q304" s="31">
        <f>FFA!AL307</f>
        <v>0</v>
      </c>
      <c r="R304" s="31">
        <f>FFA!AM307</f>
        <v>0</v>
      </c>
      <c r="S304" s="31">
        <f>FFA!AQ307</f>
        <v>0</v>
      </c>
      <c r="T304" s="31">
        <f>FFA!AR307</f>
        <v>0</v>
      </c>
      <c r="U304" s="31" t="str">
        <f t="shared" si="21"/>
        <v/>
      </c>
      <c r="V304" s="31" t="str">
        <f t="shared" si="22"/>
        <v/>
      </c>
      <c r="W304" s="31" t="str">
        <f t="shared" si="23"/>
        <v/>
      </c>
      <c r="X304" s="83" t="str">
        <f t="shared" si="24"/>
        <v/>
      </c>
    </row>
    <row r="305" spans="1:24" x14ac:dyDescent="0.2">
      <c r="A305" s="83" t="str">
        <f t="shared" si="20"/>
        <v/>
      </c>
      <c r="B305" s="29" t="str">
        <f>IF(FFA!B308="","",FFA!B308)</f>
        <v/>
      </c>
      <c r="C305" s="81">
        <f>FFA!C308</f>
        <v>0</v>
      </c>
      <c r="D305" s="29" t="str">
        <f>IF(FFA!D308="","",FFA!D308)</f>
        <v/>
      </c>
      <c r="E305" s="31">
        <f>FFA!H308</f>
        <v>0</v>
      </c>
      <c r="F305" s="31">
        <f>FFA!I308</f>
        <v>0</v>
      </c>
      <c r="G305" s="31">
        <f>FFA!M308</f>
        <v>0</v>
      </c>
      <c r="H305" s="31">
        <f>FFA!N308</f>
        <v>0</v>
      </c>
      <c r="I305" s="31">
        <f>FFA!R308</f>
        <v>0</v>
      </c>
      <c r="J305" s="31">
        <f>FFA!S308</f>
        <v>0</v>
      </c>
      <c r="K305" s="31">
        <f>FFA!W308</f>
        <v>0</v>
      </c>
      <c r="L305" s="31">
        <f>FFA!X308</f>
        <v>0</v>
      </c>
      <c r="M305" s="31">
        <f>FFA!AB308</f>
        <v>0</v>
      </c>
      <c r="N305" s="31">
        <f>FFA!AC308</f>
        <v>0</v>
      </c>
      <c r="O305" s="31">
        <f>FFA!AG308</f>
        <v>0</v>
      </c>
      <c r="P305" s="31">
        <f>FFA!AH308</f>
        <v>0</v>
      </c>
      <c r="Q305" s="31">
        <f>FFA!AL308</f>
        <v>0</v>
      </c>
      <c r="R305" s="31">
        <f>FFA!AM308</f>
        <v>0</v>
      </c>
      <c r="S305" s="31">
        <f>FFA!AQ308</f>
        <v>0</v>
      </c>
      <c r="T305" s="31">
        <f>FFA!AR308</f>
        <v>0</v>
      </c>
      <c r="U305" s="31" t="str">
        <f t="shared" si="21"/>
        <v/>
      </c>
      <c r="V305" s="31" t="str">
        <f t="shared" si="22"/>
        <v/>
      </c>
      <c r="W305" s="31" t="str">
        <f t="shared" si="23"/>
        <v/>
      </c>
      <c r="X305" s="83" t="str">
        <f t="shared" si="24"/>
        <v/>
      </c>
    </row>
    <row r="306" spans="1:24" x14ac:dyDescent="0.2">
      <c r="A306" s="83" t="str">
        <f t="shared" si="20"/>
        <v/>
      </c>
      <c r="B306" s="29">
        <f>IF(FFA!B309="","",FFA!B309)</f>
        <v>0</v>
      </c>
      <c r="C306" s="81">
        <f>FFA!C309</f>
        <v>0</v>
      </c>
      <c r="D306" s="29" t="str">
        <f>IF(FFA!D309="","",FFA!D309)</f>
        <v/>
      </c>
      <c r="E306" s="31">
        <f>FFA!H309</f>
        <v>0</v>
      </c>
      <c r="F306" s="31">
        <f>FFA!I309</f>
        <v>0</v>
      </c>
      <c r="G306" s="31">
        <f>FFA!M309</f>
        <v>0</v>
      </c>
      <c r="H306" s="31">
        <f>FFA!N309</f>
        <v>0</v>
      </c>
      <c r="I306" s="31">
        <f>FFA!R309</f>
        <v>0</v>
      </c>
      <c r="J306" s="31">
        <f>FFA!S309</f>
        <v>0</v>
      </c>
      <c r="K306" s="31">
        <f>FFA!W309</f>
        <v>0</v>
      </c>
      <c r="L306" s="31">
        <f>FFA!X309</f>
        <v>0</v>
      </c>
      <c r="M306" s="31">
        <f>FFA!AB309</f>
        <v>0</v>
      </c>
      <c r="N306" s="31">
        <f>FFA!AC309</f>
        <v>0</v>
      </c>
      <c r="O306" s="31">
        <f>FFA!AG309</f>
        <v>0</v>
      </c>
      <c r="P306" s="31">
        <f>FFA!AH309</f>
        <v>0</v>
      </c>
      <c r="Q306" s="31">
        <f>FFA!AL309</f>
        <v>0</v>
      </c>
      <c r="R306" s="31">
        <f>FFA!AM309</f>
        <v>0</v>
      </c>
      <c r="S306" s="31">
        <f>FFA!AQ309</f>
        <v>0</v>
      </c>
      <c r="T306" s="31">
        <f>FFA!AR309</f>
        <v>0</v>
      </c>
      <c r="U306" s="31" t="str">
        <f t="shared" si="21"/>
        <v/>
      </c>
      <c r="V306" s="31" t="str">
        <f t="shared" si="22"/>
        <v/>
      </c>
      <c r="W306" s="31" t="str">
        <f t="shared" si="23"/>
        <v/>
      </c>
      <c r="X306" s="83" t="str">
        <f t="shared" si="24"/>
        <v/>
      </c>
    </row>
    <row r="307" spans="1:24" x14ac:dyDescent="0.2">
      <c r="A307" s="83" t="str">
        <f t="shared" si="20"/>
        <v/>
      </c>
      <c r="B307" s="29">
        <f>IF(FFA!B310="","",FFA!B310)</f>
        <v>0</v>
      </c>
      <c r="C307" s="81">
        <f>FFA!C310</f>
        <v>0</v>
      </c>
      <c r="D307" s="29" t="str">
        <f>IF(FFA!D310="","",FFA!D310)</f>
        <v/>
      </c>
      <c r="E307" s="31">
        <f>FFA!H310</f>
        <v>0</v>
      </c>
      <c r="F307" s="31">
        <f>FFA!I310</f>
        <v>0</v>
      </c>
      <c r="G307" s="31">
        <f>FFA!M310</f>
        <v>0</v>
      </c>
      <c r="H307" s="31">
        <f>FFA!N310</f>
        <v>0</v>
      </c>
      <c r="I307" s="31">
        <f>FFA!R310</f>
        <v>0</v>
      </c>
      <c r="J307" s="31">
        <f>FFA!S310</f>
        <v>0</v>
      </c>
      <c r="K307" s="31">
        <f>FFA!W310</f>
        <v>0</v>
      </c>
      <c r="L307" s="31">
        <f>FFA!X310</f>
        <v>0</v>
      </c>
      <c r="M307" s="31">
        <f>FFA!AB310</f>
        <v>0</v>
      </c>
      <c r="N307" s="31">
        <f>FFA!AC310</f>
        <v>0</v>
      </c>
      <c r="O307" s="31">
        <f>FFA!AG310</f>
        <v>0</v>
      </c>
      <c r="P307" s="31">
        <f>FFA!AH310</f>
        <v>0</v>
      </c>
      <c r="Q307" s="31">
        <f>FFA!AL310</f>
        <v>0</v>
      </c>
      <c r="R307" s="31">
        <f>FFA!AM310</f>
        <v>0</v>
      </c>
      <c r="S307" s="31">
        <f>FFA!AQ310</f>
        <v>0</v>
      </c>
      <c r="T307" s="31">
        <f>FFA!AR310</f>
        <v>0</v>
      </c>
      <c r="U307" s="31" t="str">
        <f t="shared" si="21"/>
        <v/>
      </c>
      <c r="V307" s="31" t="str">
        <f t="shared" si="22"/>
        <v/>
      </c>
      <c r="W307" s="31" t="str">
        <f t="shared" si="23"/>
        <v/>
      </c>
      <c r="X307" s="83" t="str">
        <f t="shared" si="24"/>
        <v/>
      </c>
    </row>
    <row r="308" spans="1:24" x14ac:dyDescent="0.2">
      <c r="A308" s="83" t="str">
        <f t="shared" si="20"/>
        <v/>
      </c>
      <c r="B308" s="29">
        <f>IF(FFA!B311="","",FFA!B311)</f>
        <v>0</v>
      </c>
      <c r="C308" s="81">
        <f>FFA!C311</f>
        <v>0</v>
      </c>
      <c r="D308" s="29" t="str">
        <f>IF(FFA!D311="","",FFA!D311)</f>
        <v/>
      </c>
      <c r="E308" s="31">
        <f>FFA!H311</f>
        <v>0</v>
      </c>
      <c r="F308" s="31">
        <f>FFA!I311</f>
        <v>0</v>
      </c>
      <c r="G308" s="31">
        <f>FFA!M311</f>
        <v>0</v>
      </c>
      <c r="H308" s="31">
        <f>FFA!N311</f>
        <v>0</v>
      </c>
      <c r="I308" s="31">
        <f>FFA!R311</f>
        <v>0</v>
      </c>
      <c r="J308" s="31">
        <f>FFA!S311</f>
        <v>0</v>
      </c>
      <c r="K308" s="31">
        <f>FFA!W311</f>
        <v>0</v>
      </c>
      <c r="L308" s="31">
        <f>FFA!X311</f>
        <v>0</v>
      </c>
      <c r="M308" s="31">
        <f>FFA!AB311</f>
        <v>0</v>
      </c>
      <c r="N308" s="31">
        <f>FFA!AC311</f>
        <v>0</v>
      </c>
      <c r="O308" s="31">
        <f>FFA!AG311</f>
        <v>0</v>
      </c>
      <c r="P308" s="31">
        <f>FFA!AH311</f>
        <v>0</v>
      </c>
      <c r="Q308" s="31">
        <f>FFA!AL311</f>
        <v>0</v>
      </c>
      <c r="R308" s="31">
        <f>FFA!AM311</f>
        <v>0</v>
      </c>
      <c r="S308" s="31">
        <f>FFA!AQ311</f>
        <v>0</v>
      </c>
      <c r="T308" s="31">
        <f>FFA!AR311</f>
        <v>0</v>
      </c>
      <c r="U308" s="31" t="str">
        <f t="shared" si="21"/>
        <v/>
      </c>
      <c r="V308" s="31" t="str">
        <f t="shared" si="22"/>
        <v/>
      </c>
      <c r="W308" s="31" t="str">
        <f t="shared" si="23"/>
        <v/>
      </c>
      <c r="X308" s="83" t="str">
        <f t="shared" si="24"/>
        <v/>
      </c>
    </row>
    <row r="309" spans="1:24" x14ac:dyDescent="0.2">
      <c r="A309" s="83" t="str">
        <f t="shared" si="20"/>
        <v/>
      </c>
      <c r="B309" s="29" t="str">
        <f>IF(FFA!B312="","",FFA!B312)</f>
        <v/>
      </c>
      <c r="C309" s="81">
        <f>FFA!C312</f>
        <v>0</v>
      </c>
      <c r="D309" s="29" t="str">
        <f>IF(FFA!D312="","",FFA!D312)</f>
        <v/>
      </c>
      <c r="E309" s="31">
        <f>FFA!H312</f>
        <v>0</v>
      </c>
      <c r="F309" s="31">
        <f>FFA!I312</f>
        <v>0</v>
      </c>
      <c r="G309" s="31">
        <f>FFA!M312</f>
        <v>0</v>
      </c>
      <c r="H309" s="31">
        <f>FFA!N312</f>
        <v>0</v>
      </c>
      <c r="I309" s="31">
        <f>FFA!R312</f>
        <v>0</v>
      </c>
      <c r="J309" s="31">
        <f>FFA!S312</f>
        <v>0</v>
      </c>
      <c r="K309" s="31">
        <f>FFA!W312</f>
        <v>0</v>
      </c>
      <c r="L309" s="31">
        <f>FFA!X312</f>
        <v>0</v>
      </c>
      <c r="M309" s="31">
        <f>FFA!AB312</f>
        <v>0</v>
      </c>
      <c r="N309" s="31">
        <f>FFA!AC312</f>
        <v>0</v>
      </c>
      <c r="O309" s="31">
        <f>FFA!AG312</f>
        <v>0</v>
      </c>
      <c r="P309" s="31">
        <f>FFA!AH312</f>
        <v>0</v>
      </c>
      <c r="Q309" s="31">
        <f>FFA!AL312</f>
        <v>0</v>
      </c>
      <c r="R309" s="31">
        <f>FFA!AM312</f>
        <v>0</v>
      </c>
      <c r="S309" s="31">
        <f>FFA!AQ312</f>
        <v>0</v>
      </c>
      <c r="T309" s="31">
        <f>FFA!AR312</f>
        <v>0</v>
      </c>
      <c r="U309" s="31" t="str">
        <f t="shared" si="21"/>
        <v/>
      </c>
      <c r="V309" s="31" t="str">
        <f t="shared" si="22"/>
        <v/>
      </c>
      <c r="W309" s="31" t="str">
        <f t="shared" si="23"/>
        <v/>
      </c>
      <c r="X309" s="83" t="str">
        <f t="shared" si="24"/>
        <v/>
      </c>
    </row>
    <row r="310" spans="1:24" x14ac:dyDescent="0.2">
      <c r="A310" s="83" t="str">
        <f t="shared" si="20"/>
        <v/>
      </c>
      <c r="B310" s="29">
        <f>IF(FFA!B313="","",FFA!B313)</f>
        <v>0</v>
      </c>
      <c r="C310" s="81">
        <f>FFA!C313</f>
        <v>0</v>
      </c>
      <c r="D310" s="29" t="str">
        <f>IF(FFA!D313="","",FFA!D313)</f>
        <v/>
      </c>
      <c r="E310" s="31">
        <f>FFA!H313</f>
        <v>0</v>
      </c>
      <c r="F310" s="31">
        <f>FFA!I313</f>
        <v>0</v>
      </c>
      <c r="G310" s="31">
        <f>FFA!M313</f>
        <v>0</v>
      </c>
      <c r="H310" s="31">
        <f>FFA!N313</f>
        <v>0</v>
      </c>
      <c r="I310" s="31">
        <f>FFA!R313</f>
        <v>0</v>
      </c>
      <c r="J310" s="31">
        <f>FFA!S313</f>
        <v>0</v>
      </c>
      <c r="K310" s="31">
        <f>FFA!W313</f>
        <v>0</v>
      </c>
      <c r="L310" s="31">
        <f>FFA!X313</f>
        <v>0</v>
      </c>
      <c r="M310" s="31">
        <f>FFA!AB313</f>
        <v>0</v>
      </c>
      <c r="N310" s="31">
        <f>FFA!AC313</f>
        <v>0</v>
      </c>
      <c r="O310" s="31">
        <f>FFA!AG313</f>
        <v>0</v>
      </c>
      <c r="P310" s="31">
        <f>FFA!AH313</f>
        <v>0</v>
      </c>
      <c r="Q310" s="31">
        <f>FFA!AL313</f>
        <v>0</v>
      </c>
      <c r="R310" s="31">
        <f>FFA!AM313</f>
        <v>0</v>
      </c>
      <c r="S310" s="31">
        <f>FFA!AQ313</f>
        <v>0</v>
      </c>
      <c r="T310" s="31">
        <f>FFA!AR313</f>
        <v>0</v>
      </c>
      <c r="U310" s="31" t="str">
        <f t="shared" si="21"/>
        <v/>
      </c>
      <c r="V310" s="31" t="str">
        <f t="shared" si="22"/>
        <v/>
      </c>
      <c r="W310" s="31" t="str">
        <f t="shared" si="23"/>
        <v/>
      </c>
      <c r="X310" s="83" t="str">
        <f t="shared" si="24"/>
        <v/>
      </c>
    </row>
    <row r="311" spans="1:24" x14ac:dyDescent="0.2">
      <c r="A311" s="83" t="str">
        <f t="shared" si="20"/>
        <v/>
      </c>
      <c r="B311" s="29">
        <f>IF(FFA!B314="","",FFA!B314)</f>
        <v>0</v>
      </c>
      <c r="C311" s="81">
        <f>FFA!C314</f>
        <v>0</v>
      </c>
      <c r="D311" s="29" t="str">
        <f>IF(FFA!D314="","",FFA!D314)</f>
        <v/>
      </c>
      <c r="E311" s="31">
        <f>FFA!H314</f>
        <v>0</v>
      </c>
      <c r="F311" s="31">
        <f>FFA!I314</f>
        <v>0</v>
      </c>
      <c r="G311" s="31">
        <f>FFA!M314</f>
        <v>0</v>
      </c>
      <c r="H311" s="31">
        <f>FFA!N314</f>
        <v>0</v>
      </c>
      <c r="I311" s="31">
        <f>FFA!R314</f>
        <v>0</v>
      </c>
      <c r="J311" s="31">
        <f>FFA!S314</f>
        <v>0</v>
      </c>
      <c r="K311" s="31">
        <f>FFA!W314</f>
        <v>0</v>
      </c>
      <c r="L311" s="31">
        <f>FFA!X314</f>
        <v>0</v>
      </c>
      <c r="M311" s="31">
        <f>FFA!AB314</f>
        <v>0</v>
      </c>
      <c r="N311" s="31">
        <f>FFA!AC314</f>
        <v>0</v>
      </c>
      <c r="O311" s="31">
        <f>FFA!AG314</f>
        <v>0</v>
      </c>
      <c r="P311" s="31">
        <f>FFA!AH314</f>
        <v>0</v>
      </c>
      <c r="Q311" s="31">
        <f>FFA!AL314</f>
        <v>0</v>
      </c>
      <c r="R311" s="31">
        <f>FFA!AM314</f>
        <v>0</v>
      </c>
      <c r="S311" s="31">
        <f>FFA!AQ314</f>
        <v>0</v>
      </c>
      <c r="T311" s="31">
        <f>FFA!AR314</f>
        <v>0</v>
      </c>
      <c r="U311" s="31" t="str">
        <f t="shared" si="21"/>
        <v/>
      </c>
      <c r="V311" s="31" t="str">
        <f t="shared" si="22"/>
        <v/>
      </c>
      <c r="W311" s="31" t="str">
        <f t="shared" si="23"/>
        <v/>
      </c>
      <c r="X311" s="83" t="str">
        <f t="shared" si="24"/>
        <v/>
      </c>
    </row>
    <row r="312" spans="1:24" x14ac:dyDescent="0.2">
      <c r="A312" s="83" t="str">
        <f t="shared" si="20"/>
        <v/>
      </c>
      <c r="B312" s="29">
        <f>IF(FFA!B315="","",FFA!B315)</f>
        <v>0</v>
      </c>
      <c r="C312" s="81">
        <f>FFA!C315</f>
        <v>0</v>
      </c>
      <c r="D312" s="29" t="str">
        <f>IF(FFA!D315="","",FFA!D315)</f>
        <v/>
      </c>
      <c r="E312" s="31">
        <f>FFA!H315</f>
        <v>0</v>
      </c>
      <c r="F312" s="31">
        <f>FFA!I315</f>
        <v>0</v>
      </c>
      <c r="G312" s="31">
        <f>FFA!M315</f>
        <v>0</v>
      </c>
      <c r="H312" s="31">
        <f>FFA!N315</f>
        <v>0</v>
      </c>
      <c r="I312" s="31">
        <f>FFA!R315</f>
        <v>0</v>
      </c>
      <c r="J312" s="31">
        <f>FFA!S315</f>
        <v>0</v>
      </c>
      <c r="K312" s="31">
        <f>FFA!W315</f>
        <v>0</v>
      </c>
      <c r="L312" s="31">
        <f>FFA!X315</f>
        <v>0</v>
      </c>
      <c r="M312" s="31">
        <f>FFA!AB315</f>
        <v>0</v>
      </c>
      <c r="N312" s="31">
        <f>FFA!AC315</f>
        <v>0</v>
      </c>
      <c r="O312" s="31">
        <f>FFA!AG315</f>
        <v>0</v>
      </c>
      <c r="P312" s="31">
        <f>FFA!AH315</f>
        <v>0</v>
      </c>
      <c r="Q312" s="31">
        <f>FFA!AL315</f>
        <v>0</v>
      </c>
      <c r="R312" s="31">
        <f>FFA!AM315</f>
        <v>0</v>
      </c>
      <c r="S312" s="31">
        <f>FFA!AQ315</f>
        <v>0</v>
      </c>
      <c r="T312" s="31">
        <f>FFA!AR315</f>
        <v>0</v>
      </c>
      <c r="U312" s="31" t="str">
        <f t="shared" si="21"/>
        <v/>
      </c>
      <c r="V312" s="31" t="str">
        <f t="shared" si="22"/>
        <v/>
      </c>
      <c r="W312" s="31" t="str">
        <f t="shared" si="23"/>
        <v/>
      </c>
      <c r="X312" s="83" t="str">
        <f t="shared" si="24"/>
        <v/>
      </c>
    </row>
    <row r="313" spans="1:24" x14ac:dyDescent="0.2">
      <c r="A313" s="83" t="str">
        <f t="shared" si="20"/>
        <v/>
      </c>
      <c r="B313" s="29" t="str">
        <f>IF(FFA!B316="","",FFA!B316)</f>
        <v/>
      </c>
      <c r="C313" s="81" t="str">
        <f>FFA!C316</f>
        <v>78-A</v>
      </c>
      <c r="D313" s="29" t="str">
        <f>IF(FFA!D316="","",FFA!D316)</f>
        <v/>
      </c>
      <c r="E313" s="31">
        <f>FFA!H316</f>
        <v>0</v>
      </c>
      <c r="F313" s="31">
        <f>FFA!I316</f>
        <v>0</v>
      </c>
      <c r="G313" s="31">
        <f>FFA!M316</f>
        <v>0</v>
      </c>
      <c r="H313" s="31">
        <f>FFA!N316</f>
        <v>0</v>
      </c>
      <c r="I313" s="31">
        <f>FFA!R316</f>
        <v>0</v>
      </c>
      <c r="J313" s="31">
        <f>FFA!S316</f>
        <v>0</v>
      </c>
      <c r="K313" s="31">
        <f>FFA!W316</f>
        <v>0</v>
      </c>
      <c r="L313" s="31">
        <f>FFA!X316</f>
        <v>0</v>
      </c>
      <c r="M313" s="31">
        <f>FFA!AB316</f>
        <v>0</v>
      </c>
      <c r="N313" s="31">
        <f>FFA!AC316</f>
        <v>0</v>
      </c>
      <c r="O313" s="31">
        <f>FFA!AG316</f>
        <v>0</v>
      </c>
      <c r="P313" s="31">
        <f>FFA!AH316</f>
        <v>0</v>
      </c>
      <c r="Q313" s="31">
        <f>FFA!AL316</f>
        <v>0</v>
      </c>
      <c r="R313" s="31">
        <f>FFA!AM316</f>
        <v>0</v>
      </c>
      <c r="S313" s="31">
        <f>FFA!AQ316</f>
        <v>0</v>
      </c>
      <c r="T313" s="31">
        <f>FFA!AR316</f>
        <v>0</v>
      </c>
      <c r="U313" s="31" t="str">
        <f t="shared" si="21"/>
        <v/>
      </c>
      <c r="V313" s="31" t="str">
        <f t="shared" si="22"/>
        <v/>
      </c>
      <c r="W313" s="31" t="str">
        <f t="shared" si="23"/>
        <v/>
      </c>
      <c r="X313" s="83" t="str">
        <f t="shared" si="24"/>
        <v/>
      </c>
    </row>
    <row r="314" spans="1:24" x14ac:dyDescent="0.2">
      <c r="A314" s="83" t="str">
        <f t="shared" si="20"/>
        <v/>
      </c>
      <c r="B314" s="29">
        <f>IF(FFA!B317="","",FFA!B317)</f>
        <v>0</v>
      </c>
      <c r="C314" s="81" t="str">
        <f>FFA!C317</f>
        <v>78-B</v>
      </c>
      <c r="D314" s="29" t="str">
        <f>IF(FFA!D317="","",FFA!D317)</f>
        <v/>
      </c>
      <c r="E314" s="31">
        <f>FFA!H317</f>
        <v>0</v>
      </c>
      <c r="F314" s="31">
        <f>FFA!I317</f>
        <v>0</v>
      </c>
      <c r="G314" s="31">
        <f>FFA!M317</f>
        <v>0</v>
      </c>
      <c r="H314" s="31">
        <f>FFA!N317</f>
        <v>0</v>
      </c>
      <c r="I314" s="31">
        <f>FFA!R317</f>
        <v>0</v>
      </c>
      <c r="J314" s="31">
        <f>FFA!S317</f>
        <v>0</v>
      </c>
      <c r="K314" s="31">
        <f>FFA!W317</f>
        <v>0</v>
      </c>
      <c r="L314" s="31">
        <f>FFA!X317</f>
        <v>0</v>
      </c>
      <c r="M314" s="31">
        <f>FFA!AB317</f>
        <v>0</v>
      </c>
      <c r="N314" s="31">
        <f>FFA!AC317</f>
        <v>0</v>
      </c>
      <c r="O314" s="31">
        <f>FFA!AG317</f>
        <v>0</v>
      </c>
      <c r="P314" s="31">
        <f>FFA!AH317</f>
        <v>0</v>
      </c>
      <c r="Q314" s="31">
        <f>FFA!AL317</f>
        <v>0</v>
      </c>
      <c r="R314" s="31">
        <f>FFA!AM317</f>
        <v>0</v>
      </c>
      <c r="S314" s="31">
        <f>FFA!AQ317</f>
        <v>0</v>
      </c>
      <c r="T314" s="31">
        <f>FFA!AR317</f>
        <v>0</v>
      </c>
      <c r="U314" s="31" t="str">
        <f t="shared" si="21"/>
        <v/>
      </c>
      <c r="V314" s="31" t="str">
        <f t="shared" si="22"/>
        <v/>
      </c>
      <c r="W314" s="31" t="str">
        <f t="shared" si="23"/>
        <v/>
      </c>
      <c r="X314" s="83" t="str">
        <f t="shared" si="24"/>
        <v/>
      </c>
    </row>
    <row r="315" spans="1:24" x14ac:dyDescent="0.2">
      <c r="A315" s="83" t="str">
        <f t="shared" si="20"/>
        <v/>
      </c>
      <c r="B315" s="29">
        <f>IF(FFA!B318="","",FFA!B318)</f>
        <v>0</v>
      </c>
      <c r="C315" s="81" t="str">
        <f>FFA!C318</f>
        <v>78-C</v>
      </c>
      <c r="D315" s="29" t="str">
        <f>IF(FFA!D318="","",FFA!D318)</f>
        <v/>
      </c>
      <c r="E315" s="31">
        <f>FFA!H318</f>
        <v>0</v>
      </c>
      <c r="F315" s="31">
        <f>FFA!I318</f>
        <v>0</v>
      </c>
      <c r="G315" s="31">
        <f>FFA!M318</f>
        <v>0</v>
      </c>
      <c r="H315" s="31">
        <f>FFA!N318</f>
        <v>0</v>
      </c>
      <c r="I315" s="31">
        <f>FFA!R318</f>
        <v>0</v>
      </c>
      <c r="J315" s="31">
        <f>FFA!S318</f>
        <v>0</v>
      </c>
      <c r="K315" s="31">
        <f>FFA!W318</f>
        <v>0</v>
      </c>
      <c r="L315" s="31">
        <f>FFA!X318</f>
        <v>0</v>
      </c>
      <c r="M315" s="31">
        <f>FFA!AB318</f>
        <v>0</v>
      </c>
      <c r="N315" s="31">
        <f>FFA!AC318</f>
        <v>0</v>
      </c>
      <c r="O315" s="31">
        <f>FFA!AG318</f>
        <v>0</v>
      </c>
      <c r="P315" s="31">
        <f>FFA!AH318</f>
        <v>0</v>
      </c>
      <c r="Q315" s="31">
        <f>FFA!AL318</f>
        <v>0</v>
      </c>
      <c r="R315" s="31">
        <f>FFA!AM318</f>
        <v>0</v>
      </c>
      <c r="S315" s="31">
        <f>FFA!AQ318</f>
        <v>0</v>
      </c>
      <c r="T315" s="31">
        <f>FFA!AR318</f>
        <v>0</v>
      </c>
      <c r="U315" s="31" t="str">
        <f t="shared" si="21"/>
        <v/>
      </c>
      <c r="V315" s="31" t="str">
        <f t="shared" si="22"/>
        <v/>
      </c>
      <c r="W315" s="31" t="str">
        <f t="shared" si="23"/>
        <v/>
      </c>
      <c r="X315" s="83" t="str">
        <f t="shared" si="24"/>
        <v/>
      </c>
    </row>
    <row r="316" spans="1:24" x14ac:dyDescent="0.2">
      <c r="A316" s="83" t="str">
        <f t="shared" si="20"/>
        <v/>
      </c>
      <c r="B316" s="29">
        <f>IF(FFA!B319="","",FFA!B319)</f>
        <v>0</v>
      </c>
      <c r="C316" s="81" t="str">
        <f>FFA!C319</f>
        <v>78-D</v>
      </c>
      <c r="D316" s="29" t="str">
        <f>IF(FFA!D319="","",FFA!D319)</f>
        <v/>
      </c>
      <c r="E316" s="31">
        <f>FFA!H319</f>
        <v>0</v>
      </c>
      <c r="F316" s="31">
        <f>FFA!I319</f>
        <v>0</v>
      </c>
      <c r="G316" s="31">
        <f>FFA!M319</f>
        <v>0</v>
      </c>
      <c r="H316" s="31">
        <f>FFA!N319</f>
        <v>0</v>
      </c>
      <c r="I316" s="31">
        <f>FFA!R319</f>
        <v>0</v>
      </c>
      <c r="J316" s="31">
        <f>FFA!S319</f>
        <v>0</v>
      </c>
      <c r="K316" s="31">
        <f>FFA!W319</f>
        <v>0</v>
      </c>
      <c r="L316" s="31">
        <f>FFA!X319</f>
        <v>0</v>
      </c>
      <c r="M316" s="31">
        <f>FFA!AB319</f>
        <v>0</v>
      </c>
      <c r="N316" s="31">
        <f>FFA!AC319</f>
        <v>0</v>
      </c>
      <c r="O316" s="31">
        <f>FFA!AG319</f>
        <v>0</v>
      </c>
      <c r="P316" s="31">
        <f>FFA!AH319</f>
        <v>0</v>
      </c>
      <c r="Q316" s="31">
        <f>FFA!AL319</f>
        <v>0</v>
      </c>
      <c r="R316" s="31">
        <f>FFA!AM319</f>
        <v>0</v>
      </c>
      <c r="S316" s="31">
        <f>FFA!AQ319</f>
        <v>0</v>
      </c>
      <c r="T316" s="31">
        <f>FFA!AR319</f>
        <v>0</v>
      </c>
      <c r="U316" s="31" t="str">
        <f t="shared" si="21"/>
        <v/>
      </c>
      <c r="V316" s="31" t="str">
        <f t="shared" si="22"/>
        <v/>
      </c>
      <c r="W316" s="31" t="str">
        <f t="shared" si="23"/>
        <v/>
      </c>
      <c r="X316" s="83" t="str">
        <f t="shared" si="24"/>
        <v/>
      </c>
    </row>
    <row r="317" spans="1:24" x14ac:dyDescent="0.2">
      <c r="A317" s="83" t="str">
        <f t="shared" si="20"/>
        <v/>
      </c>
      <c r="B317" s="29" t="str">
        <f>IF(FFA!B320="","",FFA!B320)</f>
        <v/>
      </c>
      <c r="C317" s="81" t="str">
        <f>FFA!C320</f>
        <v>79-A</v>
      </c>
      <c r="D317" s="29" t="str">
        <f>IF(FFA!D320="","",FFA!D320)</f>
        <v/>
      </c>
      <c r="E317" s="31">
        <f>FFA!H320</f>
        <v>0</v>
      </c>
      <c r="F317" s="31">
        <f>FFA!I320</f>
        <v>0</v>
      </c>
      <c r="G317" s="31">
        <f>FFA!M320</f>
        <v>0</v>
      </c>
      <c r="H317" s="31">
        <f>FFA!N320</f>
        <v>0</v>
      </c>
      <c r="I317" s="31">
        <f>FFA!R320</f>
        <v>0</v>
      </c>
      <c r="J317" s="31">
        <f>FFA!S320</f>
        <v>0</v>
      </c>
      <c r="K317" s="31">
        <f>FFA!W320</f>
        <v>0</v>
      </c>
      <c r="L317" s="31">
        <f>FFA!X320</f>
        <v>0</v>
      </c>
      <c r="M317" s="31">
        <f>FFA!AB320</f>
        <v>0</v>
      </c>
      <c r="N317" s="31">
        <f>FFA!AC320</f>
        <v>0</v>
      </c>
      <c r="O317" s="31">
        <f>FFA!AG320</f>
        <v>0</v>
      </c>
      <c r="P317" s="31">
        <f>FFA!AH320</f>
        <v>0</v>
      </c>
      <c r="Q317" s="31">
        <f>FFA!AL320</f>
        <v>0</v>
      </c>
      <c r="R317" s="31">
        <f>FFA!AM320</f>
        <v>0</v>
      </c>
      <c r="S317" s="31">
        <f>FFA!AQ320</f>
        <v>0</v>
      </c>
      <c r="T317" s="31">
        <f>FFA!AR320</f>
        <v>0</v>
      </c>
      <c r="U317" s="31" t="str">
        <f t="shared" si="21"/>
        <v/>
      </c>
      <c r="V317" s="31" t="str">
        <f t="shared" si="22"/>
        <v/>
      </c>
      <c r="W317" s="31" t="str">
        <f t="shared" si="23"/>
        <v/>
      </c>
      <c r="X317" s="83" t="str">
        <f t="shared" si="24"/>
        <v/>
      </c>
    </row>
    <row r="318" spans="1:24" x14ac:dyDescent="0.2">
      <c r="A318" s="83" t="str">
        <f t="shared" si="20"/>
        <v/>
      </c>
      <c r="B318" s="29">
        <f>IF(FFA!B321="","",FFA!B321)</f>
        <v>0</v>
      </c>
      <c r="C318" s="81" t="str">
        <f>FFA!C321</f>
        <v>79-B</v>
      </c>
      <c r="D318" s="29" t="str">
        <f>IF(FFA!D321="","",FFA!D321)</f>
        <v/>
      </c>
      <c r="E318" s="31">
        <f>FFA!H321</f>
        <v>0</v>
      </c>
      <c r="F318" s="31">
        <f>FFA!I321</f>
        <v>0</v>
      </c>
      <c r="G318" s="31">
        <f>FFA!M321</f>
        <v>0</v>
      </c>
      <c r="H318" s="31">
        <f>FFA!N321</f>
        <v>0</v>
      </c>
      <c r="I318" s="31">
        <f>FFA!R321</f>
        <v>0</v>
      </c>
      <c r="J318" s="31">
        <f>FFA!S321</f>
        <v>0</v>
      </c>
      <c r="K318" s="31">
        <f>FFA!W321</f>
        <v>0</v>
      </c>
      <c r="L318" s="31">
        <f>FFA!X321</f>
        <v>0</v>
      </c>
      <c r="M318" s="31">
        <f>FFA!AB321</f>
        <v>0</v>
      </c>
      <c r="N318" s="31">
        <f>FFA!AC321</f>
        <v>0</v>
      </c>
      <c r="O318" s="31">
        <f>FFA!AG321</f>
        <v>0</v>
      </c>
      <c r="P318" s="31">
        <f>FFA!AH321</f>
        <v>0</v>
      </c>
      <c r="Q318" s="31">
        <f>FFA!AL321</f>
        <v>0</v>
      </c>
      <c r="R318" s="31">
        <f>FFA!AM321</f>
        <v>0</v>
      </c>
      <c r="S318" s="31">
        <f>FFA!AQ321</f>
        <v>0</v>
      </c>
      <c r="T318" s="31">
        <f>FFA!AR321</f>
        <v>0</v>
      </c>
      <c r="U318" s="31" t="str">
        <f t="shared" si="21"/>
        <v/>
      </c>
      <c r="V318" s="31" t="str">
        <f t="shared" si="22"/>
        <v/>
      </c>
      <c r="W318" s="31" t="str">
        <f t="shared" si="23"/>
        <v/>
      </c>
      <c r="X318" s="83" t="str">
        <f t="shared" si="24"/>
        <v/>
      </c>
    </row>
    <row r="319" spans="1:24" x14ac:dyDescent="0.2">
      <c r="A319" s="83" t="str">
        <f t="shared" si="20"/>
        <v/>
      </c>
      <c r="B319" s="29">
        <f>IF(FFA!B322="","",FFA!B322)</f>
        <v>0</v>
      </c>
      <c r="C319" s="81" t="str">
        <f>FFA!C322</f>
        <v>79-C</v>
      </c>
      <c r="D319" s="29" t="str">
        <f>IF(FFA!D322="","",FFA!D322)</f>
        <v/>
      </c>
      <c r="E319" s="31">
        <f>FFA!H322</f>
        <v>0</v>
      </c>
      <c r="F319" s="31">
        <f>FFA!I322</f>
        <v>0</v>
      </c>
      <c r="G319" s="31">
        <f>FFA!M322</f>
        <v>0</v>
      </c>
      <c r="H319" s="31">
        <f>FFA!N322</f>
        <v>0</v>
      </c>
      <c r="I319" s="31">
        <f>FFA!R322</f>
        <v>0</v>
      </c>
      <c r="J319" s="31">
        <f>FFA!S322</f>
        <v>0</v>
      </c>
      <c r="K319" s="31">
        <f>FFA!W322</f>
        <v>0</v>
      </c>
      <c r="L319" s="31">
        <f>FFA!X322</f>
        <v>0</v>
      </c>
      <c r="M319" s="31">
        <f>FFA!AB322</f>
        <v>0</v>
      </c>
      <c r="N319" s="31">
        <f>FFA!AC322</f>
        <v>0</v>
      </c>
      <c r="O319" s="31">
        <f>FFA!AG322</f>
        <v>0</v>
      </c>
      <c r="P319" s="31">
        <f>FFA!AH322</f>
        <v>0</v>
      </c>
      <c r="Q319" s="31">
        <f>FFA!AL322</f>
        <v>0</v>
      </c>
      <c r="R319" s="31">
        <f>FFA!AM322</f>
        <v>0</v>
      </c>
      <c r="S319" s="31">
        <f>FFA!AQ322</f>
        <v>0</v>
      </c>
      <c r="T319" s="31">
        <f>FFA!AR322</f>
        <v>0</v>
      </c>
      <c r="U319" s="31" t="str">
        <f t="shared" si="21"/>
        <v/>
      </c>
      <c r="V319" s="31" t="str">
        <f t="shared" si="22"/>
        <v/>
      </c>
      <c r="W319" s="31" t="str">
        <f t="shared" si="23"/>
        <v/>
      </c>
      <c r="X319" s="83" t="str">
        <f t="shared" si="24"/>
        <v/>
      </c>
    </row>
    <row r="320" spans="1:24" x14ac:dyDescent="0.2">
      <c r="A320" s="83" t="str">
        <f t="shared" si="20"/>
        <v/>
      </c>
      <c r="B320" s="29">
        <f>IF(FFA!B323="","",FFA!B323)</f>
        <v>0</v>
      </c>
      <c r="C320" s="81" t="str">
        <f>FFA!C323</f>
        <v>79-D</v>
      </c>
      <c r="D320" s="29" t="str">
        <f>IF(FFA!D323="","",FFA!D323)</f>
        <v/>
      </c>
      <c r="E320" s="31">
        <f>FFA!H323</f>
        <v>0</v>
      </c>
      <c r="F320" s="31">
        <f>FFA!I323</f>
        <v>0</v>
      </c>
      <c r="G320" s="31">
        <f>FFA!M323</f>
        <v>0</v>
      </c>
      <c r="H320" s="31">
        <f>FFA!N323</f>
        <v>0</v>
      </c>
      <c r="I320" s="31">
        <f>FFA!R323</f>
        <v>0</v>
      </c>
      <c r="J320" s="31">
        <f>FFA!S323</f>
        <v>0</v>
      </c>
      <c r="K320" s="31">
        <f>FFA!W323</f>
        <v>0</v>
      </c>
      <c r="L320" s="31">
        <f>FFA!X323</f>
        <v>0</v>
      </c>
      <c r="M320" s="31">
        <f>FFA!AB323</f>
        <v>0</v>
      </c>
      <c r="N320" s="31">
        <f>FFA!AC323</f>
        <v>0</v>
      </c>
      <c r="O320" s="31">
        <f>FFA!AG323</f>
        <v>0</v>
      </c>
      <c r="P320" s="31">
        <f>FFA!AH323</f>
        <v>0</v>
      </c>
      <c r="Q320" s="31">
        <f>FFA!AL323</f>
        <v>0</v>
      </c>
      <c r="R320" s="31">
        <f>FFA!AM323</f>
        <v>0</v>
      </c>
      <c r="S320" s="31">
        <f>FFA!AQ323</f>
        <v>0</v>
      </c>
      <c r="T320" s="31">
        <f>FFA!AR323</f>
        <v>0</v>
      </c>
      <c r="U320" s="31" t="str">
        <f t="shared" si="21"/>
        <v/>
      </c>
      <c r="V320" s="31" t="str">
        <f t="shared" si="22"/>
        <v/>
      </c>
      <c r="W320" s="31" t="str">
        <f t="shared" si="23"/>
        <v/>
      </c>
      <c r="X320" s="83" t="str">
        <f t="shared" si="24"/>
        <v/>
      </c>
    </row>
    <row r="321" spans="1:24" x14ac:dyDescent="0.2">
      <c r="A321" s="83" t="str">
        <f t="shared" si="20"/>
        <v/>
      </c>
      <c r="B321" s="29" t="str">
        <f>IF(FFA!B324="","",FFA!B324)</f>
        <v/>
      </c>
      <c r="C321" s="81" t="str">
        <f>FFA!C324</f>
        <v>80-A</v>
      </c>
      <c r="D321" s="29" t="str">
        <f>IF(FFA!D324="","",FFA!D324)</f>
        <v/>
      </c>
      <c r="E321" s="31">
        <f>FFA!H324</f>
        <v>0</v>
      </c>
      <c r="F321" s="31">
        <f>FFA!I324</f>
        <v>0</v>
      </c>
      <c r="G321" s="31">
        <f>FFA!M324</f>
        <v>0</v>
      </c>
      <c r="H321" s="31">
        <f>FFA!N324</f>
        <v>0</v>
      </c>
      <c r="I321" s="31">
        <f>FFA!R324</f>
        <v>0</v>
      </c>
      <c r="J321" s="31">
        <f>FFA!S324</f>
        <v>0</v>
      </c>
      <c r="K321" s="31">
        <f>FFA!W324</f>
        <v>0</v>
      </c>
      <c r="L321" s="31">
        <f>FFA!X324</f>
        <v>0</v>
      </c>
      <c r="M321" s="31">
        <f>FFA!AB324</f>
        <v>0</v>
      </c>
      <c r="N321" s="31">
        <f>FFA!AC324</f>
        <v>0</v>
      </c>
      <c r="O321" s="31">
        <f>FFA!AG324</f>
        <v>0</v>
      </c>
      <c r="P321" s="31">
        <f>FFA!AH324</f>
        <v>0</v>
      </c>
      <c r="Q321" s="31">
        <f>FFA!AL324</f>
        <v>0</v>
      </c>
      <c r="R321" s="31">
        <f>FFA!AM324</f>
        <v>0</v>
      </c>
      <c r="S321" s="31">
        <f>FFA!AQ324</f>
        <v>0</v>
      </c>
      <c r="T321" s="31">
        <f>FFA!AR324</f>
        <v>0</v>
      </c>
      <c r="U321" s="31" t="str">
        <f t="shared" si="21"/>
        <v/>
      </c>
      <c r="V321" s="31" t="str">
        <f t="shared" si="22"/>
        <v/>
      </c>
      <c r="W321" s="31" t="str">
        <f t="shared" si="23"/>
        <v/>
      </c>
      <c r="X321" s="83" t="str">
        <f t="shared" si="24"/>
        <v/>
      </c>
    </row>
    <row r="322" spans="1:24" x14ac:dyDescent="0.2">
      <c r="A322" s="83" t="str">
        <f t="shared" si="20"/>
        <v/>
      </c>
      <c r="B322" s="29">
        <f>IF(FFA!B325="","",FFA!B325)</f>
        <v>0</v>
      </c>
      <c r="C322" s="81" t="str">
        <f>FFA!C325</f>
        <v>80-B</v>
      </c>
      <c r="D322" s="29" t="str">
        <f>IF(FFA!D325="","",FFA!D325)</f>
        <v/>
      </c>
      <c r="E322" s="31">
        <f>FFA!H325</f>
        <v>0</v>
      </c>
      <c r="F322" s="31">
        <f>FFA!I325</f>
        <v>0</v>
      </c>
      <c r="G322" s="31">
        <f>FFA!M325</f>
        <v>0</v>
      </c>
      <c r="H322" s="31">
        <f>FFA!N325</f>
        <v>0</v>
      </c>
      <c r="I322" s="31">
        <f>FFA!R325</f>
        <v>0</v>
      </c>
      <c r="J322" s="31">
        <f>FFA!S325</f>
        <v>0</v>
      </c>
      <c r="K322" s="31">
        <f>FFA!W325</f>
        <v>0</v>
      </c>
      <c r="L322" s="31">
        <f>FFA!X325</f>
        <v>0</v>
      </c>
      <c r="M322" s="31">
        <f>FFA!AB325</f>
        <v>0</v>
      </c>
      <c r="N322" s="31">
        <f>FFA!AC325</f>
        <v>0</v>
      </c>
      <c r="O322" s="31">
        <f>FFA!AG325</f>
        <v>0</v>
      </c>
      <c r="P322" s="31">
        <f>FFA!AH325</f>
        <v>0</v>
      </c>
      <c r="Q322" s="31">
        <f>FFA!AL325</f>
        <v>0</v>
      </c>
      <c r="R322" s="31">
        <f>FFA!AM325</f>
        <v>0</v>
      </c>
      <c r="S322" s="31">
        <f>FFA!AQ325</f>
        <v>0</v>
      </c>
      <c r="T322" s="31">
        <f>FFA!AR325</f>
        <v>0</v>
      </c>
      <c r="U322" s="31" t="str">
        <f t="shared" si="21"/>
        <v/>
      </c>
      <c r="V322" s="31" t="str">
        <f t="shared" si="22"/>
        <v/>
      </c>
      <c r="W322" s="31" t="str">
        <f t="shared" si="23"/>
        <v/>
      </c>
      <c r="X322" s="83" t="str">
        <f t="shared" si="24"/>
        <v/>
      </c>
    </row>
    <row r="323" spans="1:24" x14ac:dyDescent="0.2">
      <c r="A323" s="83" t="str">
        <f t="shared" si="20"/>
        <v/>
      </c>
      <c r="B323" s="29">
        <f>IF(FFA!B326="","",FFA!B326)</f>
        <v>0</v>
      </c>
      <c r="C323" s="81" t="str">
        <f>FFA!C326</f>
        <v>80-C</v>
      </c>
      <c r="D323" s="29" t="str">
        <f>IF(FFA!D326="","",FFA!D326)</f>
        <v/>
      </c>
      <c r="E323" s="31">
        <f>FFA!H326</f>
        <v>0</v>
      </c>
      <c r="F323" s="31">
        <f>FFA!I326</f>
        <v>0</v>
      </c>
      <c r="G323" s="31">
        <f>FFA!M326</f>
        <v>0</v>
      </c>
      <c r="H323" s="31">
        <f>FFA!N326</f>
        <v>0</v>
      </c>
      <c r="I323" s="31">
        <f>FFA!R326</f>
        <v>0</v>
      </c>
      <c r="J323" s="31">
        <f>FFA!S326</f>
        <v>0</v>
      </c>
      <c r="K323" s="31">
        <f>FFA!W326</f>
        <v>0</v>
      </c>
      <c r="L323" s="31">
        <f>FFA!X326</f>
        <v>0</v>
      </c>
      <c r="M323" s="31">
        <f>FFA!AB326</f>
        <v>0</v>
      </c>
      <c r="N323" s="31">
        <f>FFA!AC326</f>
        <v>0</v>
      </c>
      <c r="O323" s="31">
        <f>FFA!AG326</f>
        <v>0</v>
      </c>
      <c r="P323" s="31">
        <f>FFA!AH326</f>
        <v>0</v>
      </c>
      <c r="Q323" s="31">
        <f>FFA!AL326</f>
        <v>0</v>
      </c>
      <c r="R323" s="31">
        <f>FFA!AM326</f>
        <v>0</v>
      </c>
      <c r="S323" s="31">
        <f>FFA!AQ326</f>
        <v>0</v>
      </c>
      <c r="T323" s="31">
        <f>FFA!AR326</f>
        <v>0</v>
      </c>
      <c r="U323" s="31" t="str">
        <f t="shared" si="21"/>
        <v/>
      </c>
      <c r="V323" s="31" t="str">
        <f t="shared" si="22"/>
        <v/>
      </c>
      <c r="W323" s="31" t="str">
        <f t="shared" si="23"/>
        <v/>
      </c>
      <c r="X323" s="83" t="str">
        <f t="shared" si="24"/>
        <v/>
      </c>
    </row>
    <row r="324" spans="1:24" x14ac:dyDescent="0.2">
      <c r="A324" s="83" t="str">
        <f t="shared" si="20"/>
        <v/>
      </c>
      <c r="B324" s="29">
        <f>IF(FFA!B327="","",FFA!B327)</f>
        <v>0</v>
      </c>
      <c r="C324" s="81" t="str">
        <f>FFA!C327</f>
        <v>80-D</v>
      </c>
      <c r="D324" s="29" t="str">
        <f>IF(FFA!D327="","",FFA!D327)</f>
        <v/>
      </c>
      <c r="E324" s="31">
        <f>FFA!H327</f>
        <v>0</v>
      </c>
      <c r="F324" s="31">
        <f>FFA!I327</f>
        <v>0</v>
      </c>
      <c r="G324" s="31">
        <f>FFA!M327</f>
        <v>0</v>
      </c>
      <c r="H324" s="31">
        <f>FFA!N327</f>
        <v>0</v>
      </c>
      <c r="I324" s="31">
        <f>FFA!R327</f>
        <v>0</v>
      </c>
      <c r="J324" s="31">
        <f>FFA!S327</f>
        <v>0</v>
      </c>
      <c r="K324" s="31">
        <f>FFA!W327</f>
        <v>0</v>
      </c>
      <c r="L324" s="31">
        <f>FFA!X327</f>
        <v>0</v>
      </c>
      <c r="M324" s="31">
        <f>FFA!AB327</f>
        <v>0</v>
      </c>
      <c r="N324" s="31">
        <f>FFA!AC327</f>
        <v>0</v>
      </c>
      <c r="O324" s="31">
        <f>FFA!AG327</f>
        <v>0</v>
      </c>
      <c r="P324" s="31">
        <f>FFA!AH327</f>
        <v>0</v>
      </c>
      <c r="Q324" s="31">
        <f>FFA!AL327</f>
        <v>0</v>
      </c>
      <c r="R324" s="31">
        <f>FFA!AM327</f>
        <v>0</v>
      </c>
      <c r="S324" s="31">
        <f>FFA!AQ327</f>
        <v>0</v>
      </c>
      <c r="T324" s="31">
        <f>FFA!AR327</f>
        <v>0</v>
      </c>
      <c r="U324" s="31" t="str">
        <f t="shared" si="21"/>
        <v/>
      </c>
      <c r="V324" s="31" t="str">
        <f t="shared" si="22"/>
        <v/>
      </c>
      <c r="W324" s="31" t="str">
        <f t="shared" si="23"/>
        <v/>
      </c>
      <c r="X324" s="83" t="str">
        <f t="shared" si="24"/>
        <v/>
      </c>
    </row>
    <row r="325" spans="1:24" x14ac:dyDescent="0.2">
      <c r="A325" s="83" t="str">
        <f t="shared" si="20"/>
        <v/>
      </c>
      <c r="B325" s="29" t="str">
        <f>IF(FFA!B328="","",FFA!B328)</f>
        <v/>
      </c>
      <c r="C325" s="81" t="str">
        <f>FFA!C328</f>
        <v>81-A</v>
      </c>
      <c r="D325" s="29" t="str">
        <f>IF(FFA!D328="","",FFA!D328)</f>
        <v/>
      </c>
      <c r="E325" s="31">
        <f>FFA!H328</f>
        <v>0</v>
      </c>
      <c r="F325" s="31">
        <f>FFA!I328</f>
        <v>0</v>
      </c>
      <c r="G325" s="31">
        <f>FFA!M328</f>
        <v>0</v>
      </c>
      <c r="H325" s="31">
        <f>FFA!N328</f>
        <v>0</v>
      </c>
      <c r="I325" s="31">
        <f>FFA!R328</f>
        <v>0</v>
      </c>
      <c r="J325" s="31">
        <f>FFA!S328</f>
        <v>0</v>
      </c>
      <c r="K325" s="31">
        <f>FFA!W328</f>
        <v>0</v>
      </c>
      <c r="L325" s="31">
        <f>FFA!X328</f>
        <v>0</v>
      </c>
      <c r="M325" s="31">
        <f>FFA!AB328</f>
        <v>0</v>
      </c>
      <c r="N325" s="31">
        <f>FFA!AC328</f>
        <v>0</v>
      </c>
      <c r="O325" s="31">
        <f>FFA!AG328</f>
        <v>0</v>
      </c>
      <c r="P325" s="31">
        <f>FFA!AH328</f>
        <v>0</v>
      </c>
      <c r="Q325" s="31">
        <f>FFA!AL328</f>
        <v>0</v>
      </c>
      <c r="R325" s="31">
        <f>FFA!AM328</f>
        <v>0</v>
      </c>
      <c r="S325" s="31">
        <f>FFA!AQ328</f>
        <v>0</v>
      </c>
      <c r="T325" s="31">
        <f>FFA!AR328</f>
        <v>0</v>
      </c>
      <c r="U325" s="31" t="str">
        <f t="shared" si="21"/>
        <v/>
      </c>
      <c r="V325" s="31" t="str">
        <f t="shared" si="22"/>
        <v/>
      </c>
      <c r="W325" s="31" t="str">
        <f t="shared" si="23"/>
        <v/>
      </c>
      <c r="X325" s="83" t="str">
        <f t="shared" si="24"/>
        <v/>
      </c>
    </row>
    <row r="326" spans="1:24" x14ac:dyDescent="0.2">
      <c r="A326" s="83" t="str">
        <f t="shared" ref="A326:A389" si="25">IF(D326="","",RANK(W326,W$5:W$404))</f>
        <v/>
      </c>
      <c r="B326" s="29">
        <f>IF(FFA!B329="","",FFA!B329)</f>
        <v>0</v>
      </c>
      <c r="C326" s="81" t="str">
        <f>FFA!C329</f>
        <v>81-B</v>
      </c>
      <c r="D326" s="29" t="str">
        <f>IF(FFA!D329="","",FFA!D329)</f>
        <v/>
      </c>
      <c r="E326" s="31">
        <f>FFA!H329</f>
        <v>0</v>
      </c>
      <c r="F326" s="31">
        <f>FFA!I329</f>
        <v>0</v>
      </c>
      <c r="G326" s="31">
        <f>FFA!M329</f>
        <v>0</v>
      </c>
      <c r="H326" s="31">
        <f>FFA!N329</f>
        <v>0</v>
      </c>
      <c r="I326" s="31">
        <f>FFA!R329</f>
        <v>0</v>
      </c>
      <c r="J326" s="31">
        <f>FFA!S329</f>
        <v>0</v>
      </c>
      <c r="K326" s="31">
        <f>FFA!W329</f>
        <v>0</v>
      </c>
      <c r="L326" s="31">
        <f>FFA!X329</f>
        <v>0</v>
      </c>
      <c r="M326" s="31">
        <f>FFA!AB329</f>
        <v>0</v>
      </c>
      <c r="N326" s="31">
        <f>FFA!AC329</f>
        <v>0</v>
      </c>
      <c r="O326" s="31">
        <f>FFA!AG329</f>
        <v>0</v>
      </c>
      <c r="P326" s="31">
        <f>FFA!AH329</f>
        <v>0</v>
      </c>
      <c r="Q326" s="31">
        <f>FFA!AL329</f>
        <v>0</v>
      </c>
      <c r="R326" s="31">
        <f>FFA!AM329</f>
        <v>0</v>
      </c>
      <c r="S326" s="31">
        <f>FFA!AQ329</f>
        <v>0</v>
      </c>
      <c r="T326" s="31">
        <f>FFA!AR329</f>
        <v>0</v>
      </c>
      <c r="U326" s="31" t="str">
        <f t="shared" ref="U326:U389" si="26">IF(D326="","",E326+G326+I326+K326+M326+O326+Q326+S326)</f>
        <v/>
      </c>
      <c r="V326" s="31" t="str">
        <f t="shared" ref="V326:V389" si="27">IF(D326="","",F326+H326+J326+L326+N326+P326+R326+T326)</f>
        <v/>
      </c>
      <c r="W326" s="31" t="str">
        <f t="shared" ref="W326:W389" si="28">IF(D326="","",U326+V326)</f>
        <v/>
      </c>
      <c r="X326" s="83" t="str">
        <f t="shared" ref="X326:X389" si="29">IF(D326="","",RANK(W326,W$5:W$404))</f>
        <v/>
      </c>
    </row>
    <row r="327" spans="1:24" x14ac:dyDescent="0.2">
      <c r="A327" s="83" t="str">
        <f t="shared" si="25"/>
        <v/>
      </c>
      <c r="B327" s="29">
        <f>IF(FFA!B330="","",FFA!B330)</f>
        <v>0</v>
      </c>
      <c r="C327" s="81" t="str">
        <f>FFA!C330</f>
        <v>81-C</v>
      </c>
      <c r="D327" s="29" t="str">
        <f>IF(FFA!D330="","",FFA!D330)</f>
        <v/>
      </c>
      <c r="E327" s="31">
        <f>FFA!H330</f>
        <v>0</v>
      </c>
      <c r="F327" s="31">
        <f>FFA!I330</f>
        <v>0</v>
      </c>
      <c r="G327" s="31">
        <f>FFA!M330</f>
        <v>0</v>
      </c>
      <c r="H327" s="31">
        <f>FFA!N330</f>
        <v>0</v>
      </c>
      <c r="I327" s="31">
        <f>FFA!R330</f>
        <v>0</v>
      </c>
      <c r="J327" s="31">
        <f>FFA!S330</f>
        <v>0</v>
      </c>
      <c r="K327" s="31">
        <f>FFA!W330</f>
        <v>0</v>
      </c>
      <c r="L327" s="31">
        <f>FFA!X330</f>
        <v>0</v>
      </c>
      <c r="M327" s="31">
        <f>FFA!AB330</f>
        <v>0</v>
      </c>
      <c r="N327" s="31">
        <f>FFA!AC330</f>
        <v>0</v>
      </c>
      <c r="O327" s="31">
        <f>FFA!AG330</f>
        <v>0</v>
      </c>
      <c r="P327" s="31">
        <f>FFA!AH330</f>
        <v>0</v>
      </c>
      <c r="Q327" s="31">
        <f>FFA!AL330</f>
        <v>0</v>
      </c>
      <c r="R327" s="31">
        <f>FFA!AM330</f>
        <v>0</v>
      </c>
      <c r="S327" s="31">
        <f>FFA!AQ330</f>
        <v>0</v>
      </c>
      <c r="T327" s="31">
        <f>FFA!AR330</f>
        <v>0</v>
      </c>
      <c r="U327" s="31" t="str">
        <f t="shared" si="26"/>
        <v/>
      </c>
      <c r="V327" s="31" t="str">
        <f t="shared" si="27"/>
        <v/>
      </c>
      <c r="W327" s="31" t="str">
        <f t="shared" si="28"/>
        <v/>
      </c>
      <c r="X327" s="83" t="str">
        <f t="shared" si="29"/>
        <v/>
      </c>
    </row>
    <row r="328" spans="1:24" x14ac:dyDescent="0.2">
      <c r="A328" s="83" t="str">
        <f t="shared" si="25"/>
        <v/>
      </c>
      <c r="B328" s="29">
        <f>IF(FFA!B331="","",FFA!B331)</f>
        <v>0</v>
      </c>
      <c r="C328" s="81" t="str">
        <f>FFA!C331</f>
        <v>81-D</v>
      </c>
      <c r="D328" s="29" t="str">
        <f>IF(FFA!D331="","",FFA!D331)</f>
        <v/>
      </c>
      <c r="E328" s="31">
        <f>FFA!H331</f>
        <v>0</v>
      </c>
      <c r="F328" s="31">
        <f>FFA!I331</f>
        <v>0</v>
      </c>
      <c r="G328" s="31">
        <f>FFA!M331</f>
        <v>0</v>
      </c>
      <c r="H328" s="31">
        <f>FFA!N331</f>
        <v>0</v>
      </c>
      <c r="I328" s="31">
        <f>FFA!R331</f>
        <v>0</v>
      </c>
      <c r="J328" s="31">
        <f>FFA!S331</f>
        <v>0</v>
      </c>
      <c r="K328" s="31">
        <f>FFA!W331</f>
        <v>0</v>
      </c>
      <c r="L328" s="31">
        <f>FFA!X331</f>
        <v>0</v>
      </c>
      <c r="M328" s="31">
        <f>FFA!AB331</f>
        <v>0</v>
      </c>
      <c r="N328" s="31">
        <f>FFA!AC331</f>
        <v>0</v>
      </c>
      <c r="O328" s="31">
        <f>FFA!AG331</f>
        <v>0</v>
      </c>
      <c r="P328" s="31">
        <f>FFA!AH331</f>
        <v>0</v>
      </c>
      <c r="Q328" s="31">
        <f>FFA!AL331</f>
        <v>0</v>
      </c>
      <c r="R328" s="31">
        <f>FFA!AM331</f>
        <v>0</v>
      </c>
      <c r="S328" s="31">
        <f>FFA!AQ331</f>
        <v>0</v>
      </c>
      <c r="T328" s="31">
        <f>FFA!AR331</f>
        <v>0</v>
      </c>
      <c r="U328" s="31" t="str">
        <f t="shared" si="26"/>
        <v/>
      </c>
      <c r="V328" s="31" t="str">
        <f t="shared" si="27"/>
        <v/>
      </c>
      <c r="W328" s="31" t="str">
        <f t="shared" si="28"/>
        <v/>
      </c>
      <c r="X328" s="83" t="str">
        <f t="shared" si="29"/>
        <v/>
      </c>
    </row>
    <row r="329" spans="1:24" x14ac:dyDescent="0.2">
      <c r="A329" s="83" t="str">
        <f t="shared" si="25"/>
        <v/>
      </c>
      <c r="B329" s="29" t="str">
        <f>IF(FFA!B332="","",FFA!B332)</f>
        <v/>
      </c>
      <c r="C329" s="81" t="str">
        <f>FFA!C332</f>
        <v>82-A</v>
      </c>
      <c r="D329" s="29" t="str">
        <f>IF(FFA!D332="","",FFA!D332)</f>
        <v/>
      </c>
      <c r="E329" s="31">
        <f>FFA!H332</f>
        <v>0</v>
      </c>
      <c r="F329" s="31">
        <f>FFA!I332</f>
        <v>0</v>
      </c>
      <c r="G329" s="31">
        <f>FFA!M332</f>
        <v>0</v>
      </c>
      <c r="H329" s="31">
        <f>FFA!N332</f>
        <v>0</v>
      </c>
      <c r="I329" s="31">
        <f>FFA!R332</f>
        <v>0</v>
      </c>
      <c r="J329" s="31">
        <f>FFA!S332</f>
        <v>0</v>
      </c>
      <c r="K329" s="31">
        <f>FFA!W332</f>
        <v>0</v>
      </c>
      <c r="L329" s="31">
        <f>FFA!X332</f>
        <v>0</v>
      </c>
      <c r="M329" s="31">
        <f>FFA!AB332</f>
        <v>0</v>
      </c>
      <c r="N329" s="31">
        <f>FFA!AC332</f>
        <v>0</v>
      </c>
      <c r="O329" s="31">
        <f>FFA!AG332</f>
        <v>0</v>
      </c>
      <c r="P329" s="31">
        <f>FFA!AH332</f>
        <v>0</v>
      </c>
      <c r="Q329" s="31">
        <f>FFA!AL332</f>
        <v>0</v>
      </c>
      <c r="R329" s="31">
        <f>FFA!AM332</f>
        <v>0</v>
      </c>
      <c r="S329" s="31">
        <f>FFA!AQ332</f>
        <v>0</v>
      </c>
      <c r="T329" s="31">
        <f>FFA!AR332</f>
        <v>0</v>
      </c>
      <c r="U329" s="31" t="str">
        <f t="shared" si="26"/>
        <v/>
      </c>
      <c r="V329" s="31" t="str">
        <f t="shared" si="27"/>
        <v/>
      </c>
      <c r="W329" s="31" t="str">
        <f t="shared" si="28"/>
        <v/>
      </c>
      <c r="X329" s="83" t="str">
        <f t="shared" si="29"/>
        <v/>
      </c>
    </row>
    <row r="330" spans="1:24" x14ac:dyDescent="0.2">
      <c r="A330" s="83" t="str">
        <f t="shared" si="25"/>
        <v/>
      </c>
      <c r="B330" s="29">
        <f>IF(FFA!B333="","",FFA!B333)</f>
        <v>0</v>
      </c>
      <c r="C330" s="81" t="str">
        <f>FFA!C333</f>
        <v>82-B</v>
      </c>
      <c r="D330" s="29" t="str">
        <f>IF(FFA!D333="","",FFA!D333)</f>
        <v/>
      </c>
      <c r="E330" s="31">
        <f>FFA!H333</f>
        <v>0</v>
      </c>
      <c r="F330" s="31">
        <f>FFA!I333</f>
        <v>0</v>
      </c>
      <c r="G330" s="31">
        <f>FFA!M333</f>
        <v>0</v>
      </c>
      <c r="H330" s="31">
        <f>FFA!N333</f>
        <v>0</v>
      </c>
      <c r="I330" s="31">
        <f>FFA!R333</f>
        <v>0</v>
      </c>
      <c r="J330" s="31">
        <f>FFA!S333</f>
        <v>0</v>
      </c>
      <c r="K330" s="31">
        <f>FFA!W333</f>
        <v>0</v>
      </c>
      <c r="L330" s="31">
        <f>FFA!X333</f>
        <v>0</v>
      </c>
      <c r="M330" s="31">
        <f>FFA!AB333</f>
        <v>0</v>
      </c>
      <c r="N330" s="31">
        <f>FFA!AC333</f>
        <v>0</v>
      </c>
      <c r="O330" s="31">
        <f>FFA!AG333</f>
        <v>0</v>
      </c>
      <c r="P330" s="31">
        <f>FFA!AH333</f>
        <v>0</v>
      </c>
      <c r="Q330" s="31">
        <f>FFA!AL333</f>
        <v>0</v>
      </c>
      <c r="R330" s="31">
        <f>FFA!AM333</f>
        <v>0</v>
      </c>
      <c r="S330" s="31">
        <f>FFA!AQ333</f>
        <v>0</v>
      </c>
      <c r="T330" s="31">
        <f>FFA!AR333</f>
        <v>0</v>
      </c>
      <c r="U330" s="31" t="str">
        <f t="shared" si="26"/>
        <v/>
      </c>
      <c r="V330" s="31" t="str">
        <f t="shared" si="27"/>
        <v/>
      </c>
      <c r="W330" s="31" t="str">
        <f t="shared" si="28"/>
        <v/>
      </c>
      <c r="X330" s="83" t="str">
        <f t="shared" si="29"/>
        <v/>
      </c>
    </row>
    <row r="331" spans="1:24" x14ac:dyDescent="0.2">
      <c r="A331" s="83" t="str">
        <f t="shared" si="25"/>
        <v/>
      </c>
      <c r="B331" s="29">
        <f>IF(FFA!B334="","",FFA!B334)</f>
        <v>0</v>
      </c>
      <c r="C331" s="81" t="str">
        <f>FFA!C334</f>
        <v>82-C</v>
      </c>
      <c r="D331" s="29" t="str">
        <f>IF(FFA!D334="","",FFA!D334)</f>
        <v/>
      </c>
      <c r="E331" s="31">
        <f>FFA!H334</f>
        <v>0</v>
      </c>
      <c r="F331" s="31">
        <f>FFA!I334</f>
        <v>0</v>
      </c>
      <c r="G331" s="31">
        <f>FFA!M334</f>
        <v>0</v>
      </c>
      <c r="H331" s="31">
        <f>FFA!N334</f>
        <v>0</v>
      </c>
      <c r="I331" s="31">
        <f>FFA!R334</f>
        <v>0</v>
      </c>
      <c r="J331" s="31">
        <f>FFA!S334</f>
        <v>0</v>
      </c>
      <c r="K331" s="31">
        <f>FFA!W334</f>
        <v>0</v>
      </c>
      <c r="L331" s="31">
        <f>FFA!X334</f>
        <v>0</v>
      </c>
      <c r="M331" s="31">
        <f>FFA!AB334</f>
        <v>0</v>
      </c>
      <c r="N331" s="31">
        <f>FFA!AC334</f>
        <v>0</v>
      </c>
      <c r="O331" s="31">
        <f>FFA!AG334</f>
        <v>0</v>
      </c>
      <c r="P331" s="31">
        <f>FFA!AH334</f>
        <v>0</v>
      </c>
      <c r="Q331" s="31">
        <f>FFA!AL334</f>
        <v>0</v>
      </c>
      <c r="R331" s="31">
        <f>FFA!AM334</f>
        <v>0</v>
      </c>
      <c r="S331" s="31">
        <f>FFA!AQ334</f>
        <v>0</v>
      </c>
      <c r="T331" s="31">
        <f>FFA!AR334</f>
        <v>0</v>
      </c>
      <c r="U331" s="31" t="str">
        <f t="shared" si="26"/>
        <v/>
      </c>
      <c r="V331" s="31" t="str">
        <f t="shared" si="27"/>
        <v/>
      </c>
      <c r="W331" s="31" t="str">
        <f t="shared" si="28"/>
        <v/>
      </c>
      <c r="X331" s="83" t="str">
        <f t="shared" si="29"/>
        <v/>
      </c>
    </row>
    <row r="332" spans="1:24" x14ac:dyDescent="0.2">
      <c r="A332" s="83" t="str">
        <f t="shared" si="25"/>
        <v/>
      </c>
      <c r="B332" s="29">
        <f>IF(FFA!B335="","",FFA!B335)</f>
        <v>0</v>
      </c>
      <c r="C332" s="81" t="str">
        <f>FFA!C335</f>
        <v>82-D</v>
      </c>
      <c r="D332" s="29" t="str">
        <f>IF(FFA!D335="","",FFA!D335)</f>
        <v/>
      </c>
      <c r="E332" s="31">
        <f>FFA!H335</f>
        <v>0</v>
      </c>
      <c r="F332" s="31">
        <f>FFA!I335</f>
        <v>0</v>
      </c>
      <c r="G332" s="31">
        <f>FFA!M335</f>
        <v>0</v>
      </c>
      <c r="H332" s="31">
        <f>FFA!N335</f>
        <v>0</v>
      </c>
      <c r="I332" s="31">
        <f>FFA!R335</f>
        <v>0</v>
      </c>
      <c r="J332" s="31">
        <f>FFA!S335</f>
        <v>0</v>
      </c>
      <c r="K332" s="31">
        <f>FFA!W335</f>
        <v>0</v>
      </c>
      <c r="L332" s="31">
        <f>FFA!X335</f>
        <v>0</v>
      </c>
      <c r="M332" s="31">
        <f>FFA!AB335</f>
        <v>0</v>
      </c>
      <c r="N332" s="31">
        <f>FFA!AC335</f>
        <v>0</v>
      </c>
      <c r="O332" s="31">
        <f>FFA!AG335</f>
        <v>0</v>
      </c>
      <c r="P332" s="31">
        <f>FFA!AH335</f>
        <v>0</v>
      </c>
      <c r="Q332" s="31">
        <f>FFA!AL335</f>
        <v>0</v>
      </c>
      <c r="R332" s="31">
        <f>FFA!AM335</f>
        <v>0</v>
      </c>
      <c r="S332" s="31">
        <f>FFA!AQ335</f>
        <v>0</v>
      </c>
      <c r="T332" s="31">
        <f>FFA!AR335</f>
        <v>0</v>
      </c>
      <c r="U332" s="31" t="str">
        <f t="shared" si="26"/>
        <v/>
      </c>
      <c r="V332" s="31" t="str">
        <f t="shared" si="27"/>
        <v/>
      </c>
      <c r="W332" s="31" t="str">
        <f t="shared" si="28"/>
        <v/>
      </c>
      <c r="X332" s="83" t="str">
        <f t="shared" si="29"/>
        <v/>
      </c>
    </row>
    <row r="333" spans="1:24" x14ac:dyDescent="0.2">
      <c r="A333" s="83" t="str">
        <f t="shared" si="25"/>
        <v/>
      </c>
      <c r="B333" s="29" t="str">
        <f>IF(FFA!B336="","",FFA!B336)</f>
        <v/>
      </c>
      <c r="C333" s="81" t="str">
        <f>FFA!C336</f>
        <v>83-A</v>
      </c>
      <c r="D333" s="29" t="str">
        <f>IF(FFA!D336="","",FFA!D336)</f>
        <v/>
      </c>
      <c r="E333" s="31">
        <f>FFA!H336</f>
        <v>0</v>
      </c>
      <c r="F333" s="31">
        <f>FFA!I336</f>
        <v>0</v>
      </c>
      <c r="G333" s="31">
        <f>FFA!M336</f>
        <v>0</v>
      </c>
      <c r="H333" s="31">
        <f>FFA!N336</f>
        <v>0</v>
      </c>
      <c r="I333" s="31">
        <f>FFA!R336</f>
        <v>0</v>
      </c>
      <c r="J333" s="31">
        <f>FFA!S336</f>
        <v>0</v>
      </c>
      <c r="K333" s="31">
        <f>FFA!W336</f>
        <v>0</v>
      </c>
      <c r="L333" s="31">
        <f>FFA!X336</f>
        <v>0</v>
      </c>
      <c r="M333" s="31">
        <f>FFA!AB336</f>
        <v>0</v>
      </c>
      <c r="N333" s="31">
        <f>FFA!AC336</f>
        <v>0</v>
      </c>
      <c r="O333" s="31">
        <f>FFA!AG336</f>
        <v>0</v>
      </c>
      <c r="P333" s="31">
        <f>FFA!AH336</f>
        <v>0</v>
      </c>
      <c r="Q333" s="31">
        <f>FFA!AL336</f>
        <v>0</v>
      </c>
      <c r="R333" s="31">
        <f>FFA!AM336</f>
        <v>0</v>
      </c>
      <c r="S333" s="31">
        <f>FFA!AQ336</f>
        <v>0</v>
      </c>
      <c r="T333" s="31">
        <f>FFA!AR336</f>
        <v>0</v>
      </c>
      <c r="U333" s="31" t="str">
        <f t="shared" si="26"/>
        <v/>
      </c>
      <c r="V333" s="31" t="str">
        <f t="shared" si="27"/>
        <v/>
      </c>
      <c r="W333" s="31" t="str">
        <f t="shared" si="28"/>
        <v/>
      </c>
      <c r="X333" s="83" t="str">
        <f t="shared" si="29"/>
        <v/>
      </c>
    </row>
    <row r="334" spans="1:24" x14ac:dyDescent="0.2">
      <c r="A334" s="83" t="str">
        <f t="shared" si="25"/>
        <v/>
      </c>
      <c r="B334" s="29">
        <f>IF(FFA!B337="","",FFA!B337)</f>
        <v>0</v>
      </c>
      <c r="C334" s="81" t="str">
        <f>FFA!C337</f>
        <v>83-B</v>
      </c>
      <c r="D334" s="29" t="str">
        <f>IF(FFA!D337="","",FFA!D337)</f>
        <v/>
      </c>
      <c r="E334" s="31">
        <f>FFA!H337</f>
        <v>0</v>
      </c>
      <c r="F334" s="31">
        <f>FFA!I337</f>
        <v>0</v>
      </c>
      <c r="G334" s="31">
        <f>FFA!M337</f>
        <v>0</v>
      </c>
      <c r="H334" s="31">
        <f>FFA!N337</f>
        <v>0</v>
      </c>
      <c r="I334" s="31">
        <f>FFA!R337</f>
        <v>0</v>
      </c>
      <c r="J334" s="31">
        <f>FFA!S337</f>
        <v>0</v>
      </c>
      <c r="K334" s="31">
        <f>FFA!W337</f>
        <v>0</v>
      </c>
      <c r="L334" s="31">
        <f>FFA!X337</f>
        <v>0</v>
      </c>
      <c r="M334" s="31">
        <f>FFA!AB337</f>
        <v>0</v>
      </c>
      <c r="N334" s="31">
        <f>FFA!AC337</f>
        <v>0</v>
      </c>
      <c r="O334" s="31">
        <f>FFA!AG337</f>
        <v>0</v>
      </c>
      <c r="P334" s="31">
        <f>FFA!AH337</f>
        <v>0</v>
      </c>
      <c r="Q334" s="31">
        <f>FFA!AL337</f>
        <v>0</v>
      </c>
      <c r="R334" s="31">
        <f>FFA!AM337</f>
        <v>0</v>
      </c>
      <c r="S334" s="31">
        <f>FFA!AQ337</f>
        <v>0</v>
      </c>
      <c r="T334" s="31">
        <f>FFA!AR337</f>
        <v>0</v>
      </c>
      <c r="U334" s="31" t="str">
        <f t="shared" si="26"/>
        <v/>
      </c>
      <c r="V334" s="31" t="str">
        <f t="shared" si="27"/>
        <v/>
      </c>
      <c r="W334" s="31" t="str">
        <f t="shared" si="28"/>
        <v/>
      </c>
      <c r="X334" s="83" t="str">
        <f t="shared" si="29"/>
        <v/>
      </c>
    </row>
    <row r="335" spans="1:24" x14ac:dyDescent="0.2">
      <c r="A335" s="83" t="str">
        <f t="shared" si="25"/>
        <v/>
      </c>
      <c r="B335" s="29">
        <f>IF(FFA!B338="","",FFA!B338)</f>
        <v>0</v>
      </c>
      <c r="C335" s="81" t="str">
        <f>FFA!C338</f>
        <v>83-C</v>
      </c>
      <c r="D335" s="29" t="str">
        <f>IF(FFA!D338="","",FFA!D338)</f>
        <v/>
      </c>
      <c r="E335" s="31">
        <f>FFA!H338</f>
        <v>0</v>
      </c>
      <c r="F335" s="31">
        <f>FFA!I338</f>
        <v>0</v>
      </c>
      <c r="G335" s="31">
        <f>FFA!M338</f>
        <v>0</v>
      </c>
      <c r="H335" s="31">
        <f>FFA!N338</f>
        <v>0</v>
      </c>
      <c r="I335" s="31">
        <f>FFA!R338</f>
        <v>0</v>
      </c>
      <c r="J335" s="31">
        <f>FFA!S338</f>
        <v>0</v>
      </c>
      <c r="K335" s="31">
        <f>FFA!W338</f>
        <v>0</v>
      </c>
      <c r="L335" s="31">
        <f>FFA!X338</f>
        <v>0</v>
      </c>
      <c r="M335" s="31">
        <f>FFA!AB338</f>
        <v>0</v>
      </c>
      <c r="N335" s="31">
        <f>FFA!AC338</f>
        <v>0</v>
      </c>
      <c r="O335" s="31">
        <f>FFA!AG338</f>
        <v>0</v>
      </c>
      <c r="P335" s="31">
        <f>FFA!AH338</f>
        <v>0</v>
      </c>
      <c r="Q335" s="31">
        <f>FFA!AL338</f>
        <v>0</v>
      </c>
      <c r="R335" s="31">
        <f>FFA!AM338</f>
        <v>0</v>
      </c>
      <c r="S335" s="31">
        <f>FFA!AQ338</f>
        <v>0</v>
      </c>
      <c r="T335" s="31">
        <f>FFA!AR338</f>
        <v>0</v>
      </c>
      <c r="U335" s="31" t="str">
        <f t="shared" si="26"/>
        <v/>
      </c>
      <c r="V335" s="31" t="str">
        <f t="shared" si="27"/>
        <v/>
      </c>
      <c r="W335" s="31" t="str">
        <f t="shared" si="28"/>
        <v/>
      </c>
      <c r="X335" s="83" t="str">
        <f t="shared" si="29"/>
        <v/>
      </c>
    </row>
    <row r="336" spans="1:24" x14ac:dyDescent="0.2">
      <c r="A336" s="83" t="str">
        <f t="shared" si="25"/>
        <v/>
      </c>
      <c r="B336" s="29">
        <f>IF(FFA!B339="","",FFA!B339)</f>
        <v>0</v>
      </c>
      <c r="C336" s="81" t="str">
        <f>FFA!C339</f>
        <v>83-D</v>
      </c>
      <c r="D336" s="29" t="str">
        <f>IF(FFA!D339="","",FFA!D339)</f>
        <v/>
      </c>
      <c r="E336" s="31">
        <f>FFA!H339</f>
        <v>0</v>
      </c>
      <c r="F336" s="31">
        <f>FFA!I339</f>
        <v>0</v>
      </c>
      <c r="G336" s="31">
        <f>FFA!M339</f>
        <v>0</v>
      </c>
      <c r="H336" s="31">
        <f>FFA!N339</f>
        <v>0</v>
      </c>
      <c r="I336" s="31">
        <f>FFA!R339</f>
        <v>0</v>
      </c>
      <c r="J336" s="31">
        <f>FFA!S339</f>
        <v>0</v>
      </c>
      <c r="K336" s="31">
        <f>FFA!W339</f>
        <v>0</v>
      </c>
      <c r="L336" s="31">
        <f>FFA!X339</f>
        <v>0</v>
      </c>
      <c r="M336" s="31">
        <f>FFA!AB339</f>
        <v>0</v>
      </c>
      <c r="N336" s="31">
        <f>FFA!AC339</f>
        <v>0</v>
      </c>
      <c r="O336" s="31">
        <f>FFA!AG339</f>
        <v>0</v>
      </c>
      <c r="P336" s="31">
        <f>FFA!AH339</f>
        <v>0</v>
      </c>
      <c r="Q336" s="31">
        <f>FFA!AL339</f>
        <v>0</v>
      </c>
      <c r="R336" s="31">
        <f>FFA!AM339</f>
        <v>0</v>
      </c>
      <c r="S336" s="31">
        <f>FFA!AQ339</f>
        <v>0</v>
      </c>
      <c r="T336" s="31">
        <f>FFA!AR339</f>
        <v>0</v>
      </c>
      <c r="U336" s="31" t="str">
        <f t="shared" si="26"/>
        <v/>
      </c>
      <c r="V336" s="31" t="str">
        <f t="shared" si="27"/>
        <v/>
      </c>
      <c r="W336" s="31" t="str">
        <f t="shared" si="28"/>
        <v/>
      </c>
      <c r="X336" s="83" t="str">
        <f t="shared" si="29"/>
        <v/>
      </c>
    </row>
    <row r="337" spans="1:24" x14ac:dyDescent="0.2">
      <c r="A337" s="83" t="str">
        <f t="shared" si="25"/>
        <v/>
      </c>
      <c r="B337" s="29" t="str">
        <f>IF(FFA!B340="","",FFA!B340)</f>
        <v/>
      </c>
      <c r="C337" s="81" t="str">
        <f>FFA!C340</f>
        <v>84-A</v>
      </c>
      <c r="D337" s="29" t="str">
        <f>IF(FFA!D340="","",FFA!D340)</f>
        <v/>
      </c>
      <c r="E337" s="31">
        <f>FFA!H340</f>
        <v>0</v>
      </c>
      <c r="F337" s="31">
        <f>FFA!I340</f>
        <v>0</v>
      </c>
      <c r="G337" s="31">
        <f>FFA!M340</f>
        <v>0</v>
      </c>
      <c r="H337" s="31">
        <f>FFA!N340</f>
        <v>0</v>
      </c>
      <c r="I337" s="31">
        <f>FFA!R340</f>
        <v>0</v>
      </c>
      <c r="J337" s="31">
        <f>FFA!S340</f>
        <v>0</v>
      </c>
      <c r="K337" s="31">
        <f>FFA!W340</f>
        <v>0</v>
      </c>
      <c r="L337" s="31">
        <f>FFA!X340</f>
        <v>0</v>
      </c>
      <c r="M337" s="31">
        <f>FFA!AB340</f>
        <v>0</v>
      </c>
      <c r="N337" s="31">
        <f>FFA!AC340</f>
        <v>0</v>
      </c>
      <c r="O337" s="31">
        <f>FFA!AG340</f>
        <v>0</v>
      </c>
      <c r="P337" s="31">
        <f>FFA!AH340</f>
        <v>0</v>
      </c>
      <c r="Q337" s="31">
        <f>FFA!AL340</f>
        <v>0</v>
      </c>
      <c r="R337" s="31">
        <f>FFA!AM340</f>
        <v>0</v>
      </c>
      <c r="S337" s="31">
        <f>FFA!AQ340</f>
        <v>0</v>
      </c>
      <c r="T337" s="31">
        <f>FFA!AR340</f>
        <v>0</v>
      </c>
      <c r="U337" s="31" t="str">
        <f t="shared" si="26"/>
        <v/>
      </c>
      <c r="V337" s="31" t="str">
        <f t="shared" si="27"/>
        <v/>
      </c>
      <c r="W337" s="31" t="str">
        <f t="shared" si="28"/>
        <v/>
      </c>
      <c r="X337" s="83" t="str">
        <f t="shared" si="29"/>
        <v/>
      </c>
    </row>
    <row r="338" spans="1:24" x14ac:dyDescent="0.2">
      <c r="A338" s="83" t="str">
        <f t="shared" si="25"/>
        <v/>
      </c>
      <c r="B338" s="29">
        <f>IF(FFA!B341="","",FFA!B341)</f>
        <v>0</v>
      </c>
      <c r="C338" s="81" t="str">
        <f>FFA!C341</f>
        <v>84-B</v>
      </c>
      <c r="D338" s="29" t="str">
        <f>IF(FFA!D341="","",FFA!D341)</f>
        <v/>
      </c>
      <c r="E338" s="31">
        <f>FFA!H341</f>
        <v>0</v>
      </c>
      <c r="F338" s="31">
        <f>FFA!I341</f>
        <v>0</v>
      </c>
      <c r="G338" s="31">
        <f>FFA!M341</f>
        <v>0</v>
      </c>
      <c r="H338" s="31">
        <f>FFA!N341</f>
        <v>0</v>
      </c>
      <c r="I338" s="31">
        <f>FFA!R341</f>
        <v>0</v>
      </c>
      <c r="J338" s="31">
        <f>FFA!S341</f>
        <v>0</v>
      </c>
      <c r="K338" s="31">
        <f>FFA!W341</f>
        <v>0</v>
      </c>
      <c r="L338" s="31">
        <f>FFA!X341</f>
        <v>0</v>
      </c>
      <c r="M338" s="31">
        <f>FFA!AB341</f>
        <v>0</v>
      </c>
      <c r="N338" s="31">
        <f>FFA!AC341</f>
        <v>0</v>
      </c>
      <c r="O338" s="31">
        <f>FFA!AG341</f>
        <v>0</v>
      </c>
      <c r="P338" s="31">
        <f>FFA!AH341</f>
        <v>0</v>
      </c>
      <c r="Q338" s="31">
        <f>FFA!AL341</f>
        <v>0</v>
      </c>
      <c r="R338" s="31">
        <f>FFA!AM341</f>
        <v>0</v>
      </c>
      <c r="S338" s="31">
        <f>FFA!AQ341</f>
        <v>0</v>
      </c>
      <c r="T338" s="31">
        <f>FFA!AR341</f>
        <v>0</v>
      </c>
      <c r="U338" s="31" t="str">
        <f t="shared" si="26"/>
        <v/>
      </c>
      <c r="V338" s="31" t="str">
        <f t="shared" si="27"/>
        <v/>
      </c>
      <c r="W338" s="31" t="str">
        <f t="shared" si="28"/>
        <v/>
      </c>
      <c r="X338" s="83" t="str">
        <f t="shared" si="29"/>
        <v/>
      </c>
    </row>
    <row r="339" spans="1:24" x14ac:dyDescent="0.2">
      <c r="A339" s="83" t="str">
        <f t="shared" si="25"/>
        <v/>
      </c>
      <c r="B339" s="29">
        <f>IF(FFA!B342="","",FFA!B342)</f>
        <v>0</v>
      </c>
      <c r="C339" s="81" t="str">
        <f>FFA!C342</f>
        <v>84-C</v>
      </c>
      <c r="D339" s="29" t="str">
        <f>IF(FFA!D342="","",FFA!D342)</f>
        <v/>
      </c>
      <c r="E339" s="31">
        <f>FFA!H342</f>
        <v>0</v>
      </c>
      <c r="F339" s="31">
        <f>FFA!I342</f>
        <v>0</v>
      </c>
      <c r="G339" s="31">
        <f>FFA!M342</f>
        <v>0</v>
      </c>
      <c r="H339" s="31">
        <f>FFA!N342</f>
        <v>0</v>
      </c>
      <c r="I339" s="31">
        <f>FFA!R342</f>
        <v>0</v>
      </c>
      <c r="J339" s="31">
        <f>FFA!S342</f>
        <v>0</v>
      </c>
      <c r="K339" s="31">
        <f>FFA!W342</f>
        <v>0</v>
      </c>
      <c r="L339" s="31">
        <f>FFA!X342</f>
        <v>0</v>
      </c>
      <c r="M339" s="31">
        <f>FFA!AB342</f>
        <v>0</v>
      </c>
      <c r="N339" s="31">
        <f>FFA!AC342</f>
        <v>0</v>
      </c>
      <c r="O339" s="31">
        <f>FFA!AG342</f>
        <v>0</v>
      </c>
      <c r="P339" s="31">
        <f>FFA!AH342</f>
        <v>0</v>
      </c>
      <c r="Q339" s="31">
        <f>FFA!AL342</f>
        <v>0</v>
      </c>
      <c r="R339" s="31">
        <f>FFA!AM342</f>
        <v>0</v>
      </c>
      <c r="S339" s="31">
        <f>FFA!AQ342</f>
        <v>0</v>
      </c>
      <c r="T339" s="31">
        <f>FFA!AR342</f>
        <v>0</v>
      </c>
      <c r="U339" s="31" t="str">
        <f t="shared" si="26"/>
        <v/>
      </c>
      <c r="V339" s="31" t="str">
        <f t="shared" si="27"/>
        <v/>
      </c>
      <c r="W339" s="31" t="str">
        <f t="shared" si="28"/>
        <v/>
      </c>
      <c r="X339" s="83" t="str">
        <f t="shared" si="29"/>
        <v/>
      </c>
    </row>
    <row r="340" spans="1:24" x14ac:dyDescent="0.2">
      <c r="A340" s="83" t="str">
        <f t="shared" si="25"/>
        <v/>
      </c>
      <c r="B340" s="29">
        <f>IF(FFA!B343="","",FFA!B343)</f>
        <v>0</v>
      </c>
      <c r="C340" s="81" t="str">
        <f>FFA!C343</f>
        <v>84-D</v>
      </c>
      <c r="D340" s="29" t="str">
        <f>IF(FFA!D343="","",FFA!D343)</f>
        <v/>
      </c>
      <c r="E340" s="31">
        <f>FFA!H343</f>
        <v>0</v>
      </c>
      <c r="F340" s="31">
        <f>FFA!I343</f>
        <v>0</v>
      </c>
      <c r="G340" s="31">
        <f>FFA!M343</f>
        <v>0</v>
      </c>
      <c r="H340" s="31">
        <f>FFA!N343</f>
        <v>0</v>
      </c>
      <c r="I340" s="31">
        <f>FFA!R343</f>
        <v>0</v>
      </c>
      <c r="J340" s="31">
        <f>FFA!S343</f>
        <v>0</v>
      </c>
      <c r="K340" s="31">
        <f>FFA!W343</f>
        <v>0</v>
      </c>
      <c r="L340" s="31">
        <f>FFA!X343</f>
        <v>0</v>
      </c>
      <c r="M340" s="31">
        <f>FFA!AB343</f>
        <v>0</v>
      </c>
      <c r="N340" s="31">
        <f>FFA!AC343</f>
        <v>0</v>
      </c>
      <c r="O340" s="31">
        <f>FFA!AG343</f>
        <v>0</v>
      </c>
      <c r="P340" s="31">
        <f>FFA!AH343</f>
        <v>0</v>
      </c>
      <c r="Q340" s="31">
        <f>FFA!AL343</f>
        <v>0</v>
      </c>
      <c r="R340" s="31">
        <f>FFA!AM343</f>
        <v>0</v>
      </c>
      <c r="S340" s="31">
        <f>FFA!AQ343</f>
        <v>0</v>
      </c>
      <c r="T340" s="31">
        <f>FFA!AR343</f>
        <v>0</v>
      </c>
      <c r="U340" s="31" t="str">
        <f t="shared" si="26"/>
        <v/>
      </c>
      <c r="V340" s="31" t="str">
        <f t="shared" si="27"/>
        <v/>
      </c>
      <c r="W340" s="31" t="str">
        <f t="shared" si="28"/>
        <v/>
      </c>
      <c r="X340" s="83" t="str">
        <f t="shared" si="29"/>
        <v/>
      </c>
    </row>
    <row r="341" spans="1:24" x14ac:dyDescent="0.2">
      <c r="A341" s="83" t="str">
        <f t="shared" si="25"/>
        <v/>
      </c>
      <c r="B341" s="29" t="str">
        <f>IF(FFA!B344="","",FFA!B344)</f>
        <v/>
      </c>
      <c r="C341" s="81" t="str">
        <f>FFA!C344</f>
        <v>85-A</v>
      </c>
      <c r="D341" s="29" t="str">
        <f>IF(FFA!D344="","",FFA!D344)</f>
        <v/>
      </c>
      <c r="E341" s="31">
        <f>FFA!H344</f>
        <v>0</v>
      </c>
      <c r="F341" s="31">
        <f>FFA!I344</f>
        <v>0</v>
      </c>
      <c r="G341" s="31">
        <f>FFA!M344</f>
        <v>0</v>
      </c>
      <c r="H341" s="31">
        <f>FFA!N344</f>
        <v>0</v>
      </c>
      <c r="I341" s="31">
        <f>FFA!R344</f>
        <v>0</v>
      </c>
      <c r="J341" s="31">
        <f>FFA!S344</f>
        <v>0</v>
      </c>
      <c r="K341" s="31">
        <f>FFA!W344</f>
        <v>0</v>
      </c>
      <c r="L341" s="31">
        <f>FFA!X344</f>
        <v>0</v>
      </c>
      <c r="M341" s="31">
        <f>FFA!AB344</f>
        <v>0</v>
      </c>
      <c r="N341" s="31">
        <f>FFA!AC344</f>
        <v>0</v>
      </c>
      <c r="O341" s="31">
        <f>FFA!AG344</f>
        <v>0</v>
      </c>
      <c r="P341" s="31">
        <f>FFA!AH344</f>
        <v>0</v>
      </c>
      <c r="Q341" s="31">
        <f>FFA!AL344</f>
        <v>0</v>
      </c>
      <c r="R341" s="31">
        <f>FFA!AM344</f>
        <v>0</v>
      </c>
      <c r="S341" s="31">
        <f>FFA!AQ344</f>
        <v>0</v>
      </c>
      <c r="T341" s="31">
        <f>FFA!AR344</f>
        <v>0</v>
      </c>
      <c r="U341" s="31" t="str">
        <f t="shared" si="26"/>
        <v/>
      </c>
      <c r="V341" s="31" t="str">
        <f t="shared" si="27"/>
        <v/>
      </c>
      <c r="W341" s="31" t="str">
        <f t="shared" si="28"/>
        <v/>
      </c>
      <c r="X341" s="83" t="str">
        <f t="shared" si="29"/>
        <v/>
      </c>
    </row>
    <row r="342" spans="1:24" x14ac:dyDescent="0.2">
      <c r="A342" s="83" t="str">
        <f t="shared" si="25"/>
        <v/>
      </c>
      <c r="B342" s="29">
        <f>IF(FFA!B345="","",FFA!B345)</f>
        <v>0</v>
      </c>
      <c r="C342" s="81" t="str">
        <f>FFA!C345</f>
        <v>85-B</v>
      </c>
      <c r="D342" s="29" t="str">
        <f>IF(FFA!D345="","",FFA!D345)</f>
        <v/>
      </c>
      <c r="E342" s="31">
        <f>FFA!H345</f>
        <v>0</v>
      </c>
      <c r="F342" s="31">
        <f>FFA!I345</f>
        <v>0</v>
      </c>
      <c r="G342" s="31">
        <f>FFA!M345</f>
        <v>0</v>
      </c>
      <c r="H342" s="31">
        <f>FFA!N345</f>
        <v>0</v>
      </c>
      <c r="I342" s="31">
        <f>FFA!R345</f>
        <v>0</v>
      </c>
      <c r="J342" s="31">
        <f>FFA!S345</f>
        <v>0</v>
      </c>
      <c r="K342" s="31">
        <f>FFA!W345</f>
        <v>0</v>
      </c>
      <c r="L342" s="31">
        <f>FFA!X345</f>
        <v>0</v>
      </c>
      <c r="M342" s="31">
        <f>FFA!AB345</f>
        <v>0</v>
      </c>
      <c r="N342" s="31">
        <f>FFA!AC345</f>
        <v>0</v>
      </c>
      <c r="O342" s="31">
        <f>FFA!AG345</f>
        <v>0</v>
      </c>
      <c r="P342" s="31">
        <f>FFA!AH345</f>
        <v>0</v>
      </c>
      <c r="Q342" s="31">
        <f>FFA!AL345</f>
        <v>0</v>
      </c>
      <c r="R342" s="31">
        <f>FFA!AM345</f>
        <v>0</v>
      </c>
      <c r="S342" s="31">
        <f>FFA!AQ345</f>
        <v>0</v>
      </c>
      <c r="T342" s="31">
        <f>FFA!AR345</f>
        <v>0</v>
      </c>
      <c r="U342" s="31" t="str">
        <f t="shared" si="26"/>
        <v/>
      </c>
      <c r="V342" s="31" t="str">
        <f t="shared" si="27"/>
        <v/>
      </c>
      <c r="W342" s="31" t="str">
        <f t="shared" si="28"/>
        <v/>
      </c>
      <c r="X342" s="83" t="str">
        <f t="shared" si="29"/>
        <v/>
      </c>
    </row>
    <row r="343" spans="1:24" x14ac:dyDescent="0.2">
      <c r="A343" s="83" t="str">
        <f t="shared" si="25"/>
        <v/>
      </c>
      <c r="B343" s="29">
        <f>IF(FFA!B346="","",FFA!B346)</f>
        <v>0</v>
      </c>
      <c r="C343" s="81" t="str">
        <f>FFA!C346</f>
        <v>85-C</v>
      </c>
      <c r="D343" s="29" t="str">
        <f>IF(FFA!D346="","",FFA!D346)</f>
        <v/>
      </c>
      <c r="E343" s="31">
        <f>FFA!H346</f>
        <v>0</v>
      </c>
      <c r="F343" s="31">
        <f>FFA!I346</f>
        <v>0</v>
      </c>
      <c r="G343" s="31">
        <f>FFA!M346</f>
        <v>0</v>
      </c>
      <c r="H343" s="31">
        <f>FFA!N346</f>
        <v>0</v>
      </c>
      <c r="I343" s="31">
        <f>FFA!R346</f>
        <v>0</v>
      </c>
      <c r="J343" s="31">
        <f>FFA!S346</f>
        <v>0</v>
      </c>
      <c r="K343" s="31">
        <f>FFA!W346</f>
        <v>0</v>
      </c>
      <c r="L343" s="31">
        <f>FFA!X346</f>
        <v>0</v>
      </c>
      <c r="M343" s="31">
        <f>FFA!AB346</f>
        <v>0</v>
      </c>
      <c r="N343" s="31">
        <f>FFA!AC346</f>
        <v>0</v>
      </c>
      <c r="O343" s="31">
        <f>FFA!AG346</f>
        <v>0</v>
      </c>
      <c r="P343" s="31">
        <f>FFA!AH346</f>
        <v>0</v>
      </c>
      <c r="Q343" s="31">
        <f>FFA!AL346</f>
        <v>0</v>
      </c>
      <c r="R343" s="31">
        <f>FFA!AM346</f>
        <v>0</v>
      </c>
      <c r="S343" s="31">
        <f>FFA!AQ346</f>
        <v>0</v>
      </c>
      <c r="T343" s="31">
        <f>FFA!AR346</f>
        <v>0</v>
      </c>
      <c r="U343" s="31" t="str">
        <f t="shared" si="26"/>
        <v/>
      </c>
      <c r="V343" s="31" t="str">
        <f t="shared" si="27"/>
        <v/>
      </c>
      <c r="W343" s="31" t="str">
        <f t="shared" si="28"/>
        <v/>
      </c>
      <c r="X343" s="83" t="str">
        <f t="shared" si="29"/>
        <v/>
      </c>
    </row>
    <row r="344" spans="1:24" x14ac:dyDescent="0.2">
      <c r="A344" s="83" t="str">
        <f t="shared" si="25"/>
        <v/>
      </c>
      <c r="B344" s="29">
        <f>IF(FFA!B347="","",FFA!B347)</f>
        <v>0</v>
      </c>
      <c r="C344" s="81" t="str">
        <f>FFA!C347</f>
        <v>85-D</v>
      </c>
      <c r="D344" s="29" t="str">
        <f>IF(FFA!D347="","",FFA!D347)</f>
        <v/>
      </c>
      <c r="E344" s="31">
        <f>FFA!H347</f>
        <v>0</v>
      </c>
      <c r="F344" s="31">
        <f>FFA!I347</f>
        <v>0</v>
      </c>
      <c r="G344" s="31">
        <f>FFA!M347</f>
        <v>0</v>
      </c>
      <c r="H344" s="31">
        <f>FFA!N347</f>
        <v>0</v>
      </c>
      <c r="I344" s="31">
        <f>FFA!R347</f>
        <v>0</v>
      </c>
      <c r="J344" s="31">
        <f>FFA!S347</f>
        <v>0</v>
      </c>
      <c r="K344" s="31">
        <f>FFA!W347</f>
        <v>0</v>
      </c>
      <c r="L344" s="31">
        <f>FFA!X347</f>
        <v>0</v>
      </c>
      <c r="M344" s="31">
        <f>FFA!AB347</f>
        <v>0</v>
      </c>
      <c r="N344" s="31">
        <f>FFA!AC347</f>
        <v>0</v>
      </c>
      <c r="O344" s="31">
        <f>FFA!AG347</f>
        <v>0</v>
      </c>
      <c r="P344" s="31">
        <f>FFA!AH347</f>
        <v>0</v>
      </c>
      <c r="Q344" s="31">
        <f>FFA!AL347</f>
        <v>0</v>
      </c>
      <c r="R344" s="31">
        <f>FFA!AM347</f>
        <v>0</v>
      </c>
      <c r="S344" s="31">
        <f>FFA!AQ347</f>
        <v>0</v>
      </c>
      <c r="T344" s="31">
        <f>FFA!AR347</f>
        <v>0</v>
      </c>
      <c r="U344" s="31" t="str">
        <f t="shared" si="26"/>
        <v/>
      </c>
      <c r="V344" s="31" t="str">
        <f t="shared" si="27"/>
        <v/>
      </c>
      <c r="W344" s="31" t="str">
        <f t="shared" si="28"/>
        <v/>
      </c>
      <c r="X344" s="83" t="str">
        <f t="shared" si="29"/>
        <v/>
      </c>
    </row>
    <row r="345" spans="1:24" x14ac:dyDescent="0.2">
      <c r="A345" s="83" t="str">
        <f t="shared" si="25"/>
        <v/>
      </c>
      <c r="B345" s="29" t="str">
        <f>IF(FFA!B348="","",FFA!B348)</f>
        <v/>
      </c>
      <c r="C345" s="81" t="str">
        <f>FFA!C348</f>
        <v>86-A</v>
      </c>
      <c r="D345" s="29" t="str">
        <f>IF(FFA!D348="","",FFA!D348)</f>
        <v/>
      </c>
      <c r="E345" s="31">
        <f>FFA!H348</f>
        <v>0</v>
      </c>
      <c r="F345" s="31">
        <f>FFA!I348</f>
        <v>0</v>
      </c>
      <c r="G345" s="31">
        <f>FFA!M348</f>
        <v>0</v>
      </c>
      <c r="H345" s="31">
        <f>FFA!N348</f>
        <v>0</v>
      </c>
      <c r="I345" s="31">
        <f>FFA!R348</f>
        <v>0</v>
      </c>
      <c r="J345" s="31">
        <f>FFA!S348</f>
        <v>0</v>
      </c>
      <c r="K345" s="31">
        <f>FFA!W348</f>
        <v>0</v>
      </c>
      <c r="L345" s="31">
        <f>FFA!X348</f>
        <v>0</v>
      </c>
      <c r="M345" s="31">
        <f>FFA!AB348</f>
        <v>0</v>
      </c>
      <c r="N345" s="31">
        <f>FFA!AC348</f>
        <v>0</v>
      </c>
      <c r="O345" s="31">
        <f>FFA!AG348</f>
        <v>0</v>
      </c>
      <c r="P345" s="31">
        <f>FFA!AH348</f>
        <v>0</v>
      </c>
      <c r="Q345" s="31">
        <f>FFA!AL348</f>
        <v>0</v>
      </c>
      <c r="R345" s="31">
        <f>FFA!AM348</f>
        <v>0</v>
      </c>
      <c r="S345" s="31">
        <f>FFA!AQ348</f>
        <v>0</v>
      </c>
      <c r="T345" s="31">
        <f>FFA!AR348</f>
        <v>0</v>
      </c>
      <c r="U345" s="31" t="str">
        <f t="shared" si="26"/>
        <v/>
      </c>
      <c r="V345" s="31" t="str">
        <f t="shared" si="27"/>
        <v/>
      </c>
      <c r="W345" s="31" t="str">
        <f t="shared" si="28"/>
        <v/>
      </c>
      <c r="X345" s="83" t="str">
        <f t="shared" si="29"/>
        <v/>
      </c>
    </row>
    <row r="346" spans="1:24" x14ac:dyDescent="0.2">
      <c r="A346" s="83" t="str">
        <f t="shared" si="25"/>
        <v/>
      </c>
      <c r="B346" s="29">
        <f>IF(FFA!B349="","",FFA!B349)</f>
        <v>0</v>
      </c>
      <c r="C346" s="81" t="str">
        <f>FFA!C349</f>
        <v>86-B</v>
      </c>
      <c r="D346" s="29" t="str">
        <f>IF(FFA!D349="","",FFA!D349)</f>
        <v/>
      </c>
      <c r="E346" s="31">
        <f>FFA!H349</f>
        <v>0</v>
      </c>
      <c r="F346" s="31">
        <f>FFA!I349</f>
        <v>0</v>
      </c>
      <c r="G346" s="31">
        <f>FFA!M349</f>
        <v>0</v>
      </c>
      <c r="H346" s="31">
        <f>FFA!N349</f>
        <v>0</v>
      </c>
      <c r="I346" s="31">
        <f>FFA!R349</f>
        <v>0</v>
      </c>
      <c r="J346" s="31">
        <f>FFA!S349</f>
        <v>0</v>
      </c>
      <c r="K346" s="31">
        <f>FFA!W349</f>
        <v>0</v>
      </c>
      <c r="L346" s="31">
        <f>FFA!X349</f>
        <v>0</v>
      </c>
      <c r="M346" s="31">
        <f>FFA!AB349</f>
        <v>0</v>
      </c>
      <c r="N346" s="31">
        <f>FFA!AC349</f>
        <v>0</v>
      </c>
      <c r="O346" s="31">
        <f>FFA!AG349</f>
        <v>0</v>
      </c>
      <c r="P346" s="31">
        <f>FFA!AH349</f>
        <v>0</v>
      </c>
      <c r="Q346" s="31">
        <f>FFA!AL349</f>
        <v>0</v>
      </c>
      <c r="R346" s="31">
        <f>FFA!AM349</f>
        <v>0</v>
      </c>
      <c r="S346" s="31">
        <f>FFA!AQ349</f>
        <v>0</v>
      </c>
      <c r="T346" s="31">
        <f>FFA!AR349</f>
        <v>0</v>
      </c>
      <c r="U346" s="31" t="str">
        <f t="shared" si="26"/>
        <v/>
      </c>
      <c r="V346" s="31" t="str">
        <f t="shared" si="27"/>
        <v/>
      </c>
      <c r="W346" s="31" t="str">
        <f t="shared" si="28"/>
        <v/>
      </c>
      <c r="X346" s="83" t="str">
        <f t="shared" si="29"/>
        <v/>
      </c>
    </row>
    <row r="347" spans="1:24" x14ac:dyDescent="0.2">
      <c r="A347" s="83" t="str">
        <f t="shared" si="25"/>
        <v/>
      </c>
      <c r="B347" s="29">
        <f>IF(FFA!B350="","",FFA!B350)</f>
        <v>0</v>
      </c>
      <c r="C347" s="81" t="str">
        <f>FFA!C350</f>
        <v>86-C</v>
      </c>
      <c r="D347" s="29" t="str">
        <f>IF(FFA!D350="","",FFA!D350)</f>
        <v/>
      </c>
      <c r="E347" s="31">
        <f>FFA!H350</f>
        <v>0</v>
      </c>
      <c r="F347" s="31">
        <f>FFA!I350</f>
        <v>0</v>
      </c>
      <c r="G347" s="31">
        <f>FFA!M350</f>
        <v>0</v>
      </c>
      <c r="H347" s="31">
        <f>FFA!N350</f>
        <v>0</v>
      </c>
      <c r="I347" s="31">
        <f>FFA!R350</f>
        <v>0</v>
      </c>
      <c r="J347" s="31">
        <f>FFA!S350</f>
        <v>0</v>
      </c>
      <c r="K347" s="31">
        <f>FFA!W350</f>
        <v>0</v>
      </c>
      <c r="L347" s="31">
        <f>FFA!X350</f>
        <v>0</v>
      </c>
      <c r="M347" s="31">
        <f>FFA!AB350</f>
        <v>0</v>
      </c>
      <c r="N347" s="31">
        <f>FFA!AC350</f>
        <v>0</v>
      </c>
      <c r="O347" s="31">
        <f>FFA!AG350</f>
        <v>0</v>
      </c>
      <c r="P347" s="31">
        <f>FFA!AH350</f>
        <v>0</v>
      </c>
      <c r="Q347" s="31">
        <f>FFA!AL350</f>
        <v>0</v>
      </c>
      <c r="R347" s="31">
        <f>FFA!AM350</f>
        <v>0</v>
      </c>
      <c r="S347" s="31">
        <f>FFA!AQ350</f>
        <v>0</v>
      </c>
      <c r="T347" s="31">
        <f>FFA!AR350</f>
        <v>0</v>
      </c>
      <c r="U347" s="31" t="str">
        <f t="shared" si="26"/>
        <v/>
      </c>
      <c r="V347" s="31" t="str">
        <f t="shared" si="27"/>
        <v/>
      </c>
      <c r="W347" s="31" t="str">
        <f t="shared" si="28"/>
        <v/>
      </c>
      <c r="X347" s="83" t="str">
        <f t="shared" si="29"/>
        <v/>
      </c>
    </row>
    <row r="348" spans="1:24" x14ac:dyDescent="0.2">
      <c r="A348" s="83" t="str">
        <f t="shared" si="25"/>
        <v/>
      </c>
      <c r="B348" s="29">
        <f>IF(FFA!B351="","",FFA!B351)</f>
        <v>0</v>
      </c>
      <c r="C348" s="81" t="str">
        <f>FFA!C351</f>
        <v>86-D</v>
      </c>
      <c r="D348" s="29" t="str">
        <f>IF(FFA!D351="","",FFA!D351)</f>
        <v/>
      </c>
      <c r="E348" s="31">
        <f>FFA!H351</f>
        <v>0</v>
      </c>
      <c r="F348" s="31">
        <f>FFA!I351</f>
        <v>0</v>
      </c>
      <c r="G348" s="31">
        <f>FFA!M351</f>
        <v>0</v>
      </c>
      <c r="H348" s="31">
        <f>FFA!N351</f>
        <v>0</v>
      </c>
      <c r="I348" s="31">
        <f>FFA!R351</f>
        <v>0</v>
      </c>
      <c r="J348" s="31">
        <f>FFA!S351</f>
        <v>0</v>
      </c>
      <c r="K348" s="31">
        <f>FFA!W351</f>
        <v>0</v>
      </c>
      <c r="L348" s="31">
        <f>FFA!X351</f>
        <v>0</v>
      </c>
      <c r="M348" s="31">
        <f>FFA!AB351</f>
        <v>0</v>
      </c>
      <c r="N348" s="31">
        <f>FFA!AC351</f>
        <v>0</v>
      </c>
      <c r="O348" s="31">
        <f>FFA!AG351</f>
        <v>0</v>
      </c>
      <c r="P348" s="31">
        <f>FFA!AH351</f>
        <v>0</v>
      </c>
      <c r="Q348" s="31">
        <f>FFA!AL351</f>
        <v>0</v>
      </c>
      <c r="R348" s="31">
        <f>FFA!AM351</f>
        <v>0</v>
      </c>
      <c r="S348" s="31">
        <f>FFA!AQ351</f>
        <v>0</v>
      </c>
      <c r="T348" s="31">
        <f>FFA!AR351</f>
        <v>0</v>
      </c>
      <c r="U348" s="31" t="str">
        <f t="shared" si="26"/>
        <v/>
      </c>
      <c r="V348" s="31" t="str">
        <f t="shared" si="27"/>
        <v/>
      </c>
      <c r="W348" s="31" t="str">
        <f t="shared" si="28"/>
        <v/>
      </c>
      <c r="X348" s="83" t="str">
        <f t="shared" si="29"/>
        <v/>
      </c>
    </row>
    <row r="349" spans="1:24" x14ac:dyDescent="0.2">
      <c r="A349" s="83" t="str">
        <f t="shared" si="25"/>
        <v/>
      </c>
      <c r="B349" s="29" t="str">
        <f>IF(FFA!B352="","",FFA!B352)</f>
        <v/>
      </c>
      <c r="C349" s="81" t="str">
        <f>FFA!C352</f>
        <v>87-A</v>
      </c>
      <c r="D349" s="29" t="str">
        <f>IF(FFA!D352="","",FFA!D352)</f>
        <v/>
      </c>
      <c r="E349" s="31">
        <f>FFA!H352</f>
        <v>0</v>
      </c>
      <c r="F349" s="31">
        <f>FFA!I352</f>
        <v>0</v>
      </c>
      <c r="G349" s="31">
        <f>FFA!M352</f>
        <v>0</v>
      </c>
      <c r="H349" s="31">
        <f>FFA!N352</f>
        <v>0</v>
      </c>
      <c r="I349" s="31">
        <f>FFA!R352</f>
        <v>0</v>
      </c>
      <c r="J349" s="31">
        <f>FFA!S352</f>
        <v>0</v>
      </c>
      <c r="K349" s="31">
        <f>FFA!W352</f>
        <v>0</v>
      </c>
      <c r="L349" s="31">
        <f>FFA!X352</f>
        <v>0</v>
      </c>
      <c r="M349" s="31">
        <f>FFA!AB352</f>
        <v>0</v>
      </c>
      <c r="N349" s="31">
        <f>FFA!AC352</f>
        <v>0</v>
      </c>
      <c r="O349" s="31">
        <f>FFA!AG352</f>
        <v>0</v>
      </c>
      <c r="P349" s="31">
        <f>FFA!AH352</f>
        <v>0</v>
      </c>
      <c r="Q349" s="31">
        <f>FFA!AL352</f>
        <v>0</v>
      </c>
      <c r="R349" s="31">
        <f>FFA!AM352</f>
        <v>0</v>
      </c>
      <c r="S349" s="31">
        <f>FFA!AQ352</f>
        <v>0</v>
      </c>
      <c r="T349" s="31">
        <f>FFA!AR352</f>
        <v>0</v>
      </c>
      <c r="U349" s="31" t="str">
        <f t="shared" si="26"/>
        <v/>
      </c>
      <c r="V349" s="31" t="str">
        <f t="shared" si="27"/>
        <v/>
      </c>
      <c r="W349" s="31" t="str">
        <f t="shared" si="28"/>
        <v/>
      </c>
      <c r="X349" s="83" t="str">
        <f t="shared" si="29"/>
        <v/>
      </c>
    </row>
    <row r="350" spans="1:24" x14ac:dyDescent="0.2">
      <c r="A350" s="83" t="str">
        <f t="shared" si="25"/>
        <v/>
      </c>
      <c r="B350" s="29">
        <f>IF(FFA!B353="","",FFA!B353)</f>
        <v>0</v>
      </c>
      <c r="C350" s="81" t="str">
        <f>FFA!C353</f>
        <v>87-B</v>
      </c>
      <c r="D350" s="29" t="str">
        <f>IF(FFA!D353="","",FFA!D353)</f>
        <v/>
      </c>
      <c r="E350" s="31">
        <f>FFA!H353</f>
        <v>0</v>
      </c>
      <c r="F350" s="31">
        <f>FFA!I353</f>
        <v>0</v>
      </c>
      <c r="G350" s="31">
        <f>FFA!M353</f>
        <v>0</v>
      </c>
      <c r="H350" s="31">
        <f>FFA!N353</f>
        <v>0</v>
      </c>
      <c r="I350" s="31">
        <f>FFA!R353</f>
        <v>0</v>
      </c>
      <c r="J350" s="31">
        <f>FFA!S353</f>
        <v>0</v>
      </c>
      <c r="K350" s="31">
        <f>FFA!W353</f>
        <v>0</v>
      </c>
      <c r="L350" s="31">
        <f>FFA!X353</f>
        <v>0</v>
      </c>
      <c r="M350" s="31">
        <f>FFA!AB353</f>
        <v>0</v>
      </c>
      <c r="N350" s="31">
        <f>FFA!AC353</f>
        <v>0</v>
      </c>
      <c r="O350" s="31">
        <f>FFA!AG353</f>
        <v>0</v>
      </c>
      <c r="P350" s="31">
        <f>FFA!AH353</f>
        <v>0</v>
      </c>
      <c r="Q350" s="31">
        <f>FFA!AL353</f>
        <v>0</v>
      </c>
      <c r="R350" s="31">
        <f>FFA!AM353</f>
        <v>0</v>
      </c>
      <c r="S350" s="31">
        <f>FFA!AQ353</f>
        <v>0</v>
      </c>
      <c r="T350" s="31">
        <f>FFA!AR353</f>
        <v>0</v>
      </c>
      <c r="U350" s="31" t="str">
        <f t="shared" si="26"/>
        <v/>
      </c>
      <c r="V350" s="31" t="str">
        <f t="shared" si="27"/>
        <v/>
      </c>
      <c r="W350" s="31" t="str">
        <f t="shared" si="28"/>
        <v/>
      </c>
      <c r="X350" s="83" t="str">
        <f t="shared" si="29"/>
        <v/>
      </c>
    </row>
    <row r="351" spans="1:24" x14ac:dyDescent="0.2">
      <c r="A351" s="83" t="str">
        <f t="shared" si="25"/>
        <v/>
      </c>
      <c r="B351" s="29">
        <f>IF(FFA!B354="","",FFA!B354)</f>
        <v>0</v>
      </c>
      <c r="C351" s="81" t="str">
        <f>FFA!C354</f>
        <v>87-C</v>
      </c>
      <c r="D351" s="29" t="str">
        <f>IF(FFA!D354="","",FFA!D354)</f>
        <v/>
      </c>
      <c r="E351" s="31">
        <f>FFA!H354</f>
        <v>0</v>
      </c>
      <c r="F351" s="31">
        <f>FFA!I354</f>
        <v>0</v>
      </c>
      <c r="G351" s="31">
        <f>FFA!M354</f>
        <v>0</v>
      </c>
      <c r="H351" s="31">
        <f>FFA!N354</f>
        <v>0</v>
      </c>
      <c r="I351" s="31">
        <f>FFA!R354</f>
        <v>0</v>
      </c>
      <c r="J351" s="31">
        <f>FFA!S354</f>
        <v>0</v>
      </c>
      <c r="K351" s="31">
        <f>FFA!W354</f>
        <v>0</v>
      </c>
      <c r="L351" s="31">
        <f>FFA!X354</f>
        <v>0</v>
      </c>
      <c r="M351" s="31">
        <f>FFA!AB354</f>
        <v>0</v>
      </c>
      <c r="N351" s="31">
        <f>FFA!AC354</f>
        <v>0</v>
      </c>
      <c r="O351" s="31">
        <f>FFA!AG354</f>
        <v>0</v>
      </c>
      <c r="P351" s="31">
        <f>FFA!AH354</f>
        <v>0</v>
      </c>
      <c r="Q351" s="31">
        <f>FFA!AL354</f>
        <v>0</v>
      </c>
      <c r="R351" s="31">
        <f>FFA!AM354</f>
        <v>0</v>
      </c>
      <c r="S351" s="31">
        <f>FFA!AQ354</f>
        <v>0</v>
      </c>
      <c r="T351" s="31">
        <f>FFA!AR354</f>
        <v>0</v>
      </c>
      <c r="U351" s="31" t="str">
        <f t="shared" si="26"/>
        <v/>
      </c>
      <c r="V351" s="31" t="str">
        <f t="shared" si="27"/>
        <v/>
      </c>
      <c r="W351" s="31" t="str">
        <f t="shared" si="28"/>
        <v/>
      </c>
      <c r="X351" s="83" t="str">
        <f t="shared" si="29"/>
        <v/>
      </c>
    </row>
    <row r="352" spans="1:24" x14ac:dyDescent="0.2">
      <c r="A352" s="83" t="str">
        <f t="shared" si="25"/>
        <v/>
      </c>
      <c r="B352" s="29">
        <f>IF(FFA!B355="","",FFA!B355)</f>
        <v>0</v>
      </c>
      <c r="C352" s="81" t="str">
        <f>FFA!C355</f>
        <v>87-D</v>
      </c>
      <c r="D352" s="29" t="str">
        <f>IF(FFA!D355="","",FFA!D355)</f>
        <v/>
      </c>
      <c r="E352" s="31">
        <f>FFA!H355</f>
        <v>0</v>
      </c>
      <c r="F352" s="31">
        <f>FFA!I355</f>
        <v>0</v>
      </c>
      <c r="G352" s="31">
        <f>FFA!M355</f>
        <v>0</v>
      </c>
      <c r="H352" s="31">
        <f>FFA!N355</f>
        <v>0</v>
      </c>
      <c r="I352" s="31">
        <f>FFA!R355</f>
        <v>0</v>
      </c>
      <c r="J352" s="31">
        <f>FFA!S355</f>
        <v>0</v>
      </c>
      <c r="K352" s="31">
        <f>FFA!W355</f>
        <v>0</v>
      </c>
      <c r="L352" s="31">
        <f>FFA!X355</f>
        <v>0</v>
      </c>
      <c r="M352" s="31">
        <f>FFA!AB355</f>
        <v>0</v>
      </c>
      <c r="N352" s="31">
        <f>FFA!AC355</f>
        <v>0</v>
      </c>
      <c r="O352" s="31">
        <f>FFA!AG355</f>
        <v>0</v>
      </c>
      <c r="P352" s="31">
        <f>FFA!AH355</f>
        <v>0</v>
      </c>
      <c r="Q352" s="31">
        <f>FFA!AL355</f>
        <v>0</v>
      </c>
      <c r="R352" s="31">
        <f>FFA!AM355</f>
        <v>0</v>
      </c>
      <c r="S352" s="31">
        <f>FFA!AQ355</f>
        <v>0</v>
      </c>
      <c r="T352" s="31">
        <f>FFA!AR355</f>
        <v>0</v>
      </c>
      <c r="U352" s="31" t="str">
        <f t="shared" si="26"/>
        <v/>
      </c>
      <c r="V352" s="31" t="str">
        <f t="shared" si="27"/>
        <v/>
      </c>
      <c r="W352" s="31" t="str">
        <f t="shared" si="28"/>
        <v/>
      </c>
      <c r="X352" s="83" t="str">
        <f t="shared" si="29"/>
        <v/>
      </c>
    </row>
    <row r="353" spans="1:24" x14ac:dyDescent="0.2">
      <c r="A353" s="83" t="str">
        <f t="shared" si="25"/>
        <v/>
      </c>
      <c r="B353" s="29" t="str">
        <f>IF(FFA!B356="","",FFA!B356)</f>
        <v/>
      </c>
      <c r="C353" s="81" t="str">
        <f>FFA!C356</f>
        <v>88-A</v>
      </c>
      <c r="D353" s="29" t="str">
        <f>IF(FFA!D356="","",FFA!D356)</f>
        <v/>
      </c>
      <c r="E353" s="31">
        <f>FFA!H356</f>
        <v>0</v>
      </c>
      <c r="F353" s="31">
        <f>FFA!I356</f>
        <v>0</v>
      </c>
      <c r="G353" s="31">
        <f>FFA!M356</f>
        <v>0</v>
      </c>
      <c r="H353" s="31">
        <f>FFA!N356</f>
        <v>0</v>
      </c>
      <c r="I353" s="31">
        <f>FFA!R356</f>
        <v>0</v>
      </c>
      <c r="J353" s="31">
        <f>FFA!S356</f>
        <v>0</v>
      </c>
      <c r="K353" s="31">
        <f>FFA!W356</f>
        <v>0</v>
      </c>
      <c r="L353" s="31">
        <f>FFA!X356</f>
        <v>0</v>
      </c>
      <c r="M353" s="31">
        <f>FFA!AB356</f>
        <v>0</v>
      </c>
      <c r="N353" s="31">
        <f>FFA!AC356</f>
        <v>0</v>
      </c>
      <c r="O353" s="31">
        <f>FFA!AG356</f>
        <v>0</v>
      </c>
      <c r="P353" s="31">
        <f>FFA!AH356</f>
        <v>0</v>
      </c>
      <c r="Q353" s="31">
        <f>FFA!AL356</f>
        <v>0</v>
      </c>
      <c r="R353" s="31">
        <f>FFA!AM356</f>
        <v>0</v>
      </c>
      <c r="S353" s="31">
        <f>FFA!AQ356</f>
        <v>0</v>
      </c>
      <c r="T353" s="31">
        <f>FFA!AR356</f>
        <v>0</v>
      </c>
      <c r="U353" s="31" t="str">
        <f t="shared" si="26"/>
        <v/>
      </c>
      <c r="V353" s="31" t="str">
        <f t="shared" si="27"/>
        <v/>
      </c>
      <c r="W353" s="31" t="str">
        <f t="shared" si="28"/>
        <v/>
      </c>
      <c r="X353" s="83" t="str">
        <f t="shared" si="29"/>
        <v/>
      </c>
    </row>
    <row r="354" spans="1:24" x14ac:dyDescent="0.2">
      <c r="A354" s="83" t="str">
        <f t="shared" si="25"/>
        <v/>
      </c>
      <c r="B354" s="29">
        <f>IF(FFA!B357="","",FFA!B357)</f>
        <v>0</v>
      </c>
      <c r="C354" s="81" t="str">
        <f>FFA!C357</f>
        <v>88-B</v>
      </c>
      <c r="D354" s="29" t="str">
        <f>IF(FFA!D357="","",FFA!D357)</f>
        <v/>
      </c>
      <c r="E354" s="31">
        <f>FFA!H357</f>
        <v>0</v>
      </c>
      <c r="F354" s="31">
        <f>FFA!I357</f>
        <v>0</v>
      </c>
      <c r="G354" s="31">
        <f>FFA!M357</f>
        <v>0</v>
      </c>
      <c r="H354" s="31">
        <f>FFA!N357</f>
        <v>0</v>
      </c>
      <c r="I354" s="31">
        <f>FFA!R357</f>
        <v>0</v>
      </c>
      <c r="J354" s="31">
        <f>FFA!S357</f>
        <v>0</v>
      </c>
      <c r="K354" s="31">
        <f>FFA!W357</f>
        <v>0</v>
      </c>
      <c r="L354" s="31">
        <f>FFA!X357</f>
        <v>0</v>
      </c>
      <c r="M354" s="31">
        <f>FFA!AB357</f>
        <v>0</v>
      </c>
      <c r="N354" s="31">
        <f>FFA!AC357</f>
        <v>0</v>
      </c>
      <c r="O354" s="31">
        <f>FFA!AG357</f>
        <v>0</v>
      </c>
      <c r="P354" s="31">
        <f>FFA!AH357</f>
        <v>0</v>
      </c>
      <c r="Q354" s="31">
        <f>FFA!AL357</f>
        <v>0</v>
      </c>
      <c r="R354" s="31">
        <f>FFA!AM357</f>
        <v>0</v>
      </c>
      <c r="S354" s="31">
        <f>FFA!AQ357</f>
        <v>0</v>
      </c>
      <c r="T354" s="31">
        <f>FFA!AR357</f>
        <v>0</v>
      </c>
      <c r="U354" s="31" t="str">
        <f t="shared" si="26"/>
        <v/>
      </c>
      <c r="V354" s="31" t="str">
        <f t="shared" si="27"/>
        <v/>
      </c>
      <c r="W354" s="31" t="str">
        <f t="shared" si="28"/>
        <v/>
      </c>
      <c r="X354" s="83" t="str">
        <f t="shared" si="29"/>
        <v/>
      </c>
    </row>
    <row r="355" spans="1:24" x14ac:dyDescent="0.2">
      <c r="A355" s="83" t="str">
        <f t="shared" si="25"/>
        <v/>
      </c>
      <c r="B355" s="29">
        <f>IF(FFA!B358="","",FFA!B358)</f>
        <v>0</v>
      </c>
      <c r="C355" s="81" t="str">
        <f>FFA!C358</f>
        <v>88-C</v>
      </c>
      <c r="D355" s="29" t="str">
        <f>IF(FFA!D358="","",FFA!D358)</f>
        <v/>
      </c>
      <c r="E355" s="31">
        <f>FFA!H358</f>
        <v>0</v>
      </c>
      <c r="F355" s="31">
        <f>FFA!I358</f>
        <v>0</v>
      </c>
      <c r="G355" s="31">
        <f>FFA!M358</f>
        <v>0</v>
      </c>
      <c r="H355" s="31">
        <f>FFA!N358</f>
        <v>0</v>
      </c>
      <c r="I355" s="31">
        <f>FFA!R358</f>
        <v>0</v>
      </c>
      <c r="J355" s="31">
        <f>FFA!S358</f>
        <v>0</v>
      </c>
      <c r="K355" s="31">
        <f>FFA!W358</f>
        <v>0</v>
      </c>
      <c r="L355" s="31">
        <f>FFA!X358</f>
        <v>0</v>
      </c>
      <c r="M355" s="31">
        <f>FFA!AB358</f>
        <v>0</v>
      </c>
      <c r="N355" s="31">
        <f>FFA!AC358</f>
        <v>0</v>
      </c>
      <c r="O355" s="31">
        <f>FFA!AG358</f>
        <v>0</v>
      </c>
      <c r="P355" s="31">
        <f>FFA!AH358</f>
        <v>0</v>
      </c>
      <c r="Q355" s="31">
        <f>FFA!AL358</f>
        <v>0</v>
      </c>
      <c r="R355" s="31">
        <f>FFA!AM358</f>
        <v>0</v>
      </c>
      <c r="S355" s="31">
        <f>FFA!AQ358</f>
        <v>0</v>
      </c>
      <c r="T355" s="31">
        <f>FFA!AR358</f>
        <v>0</v>
      </c>
      <c r="U355" s="31" t="str">
        <f t="shared" si="26"/>
        <v/>
      </c>
      <c r="V355" s="31" t="str">
        <f t="shared" si="27"/>
        <v/>
      </c>
      <c r="W355" s="31" t="str">
        <f t="shared" si="28"/>
        <v/>
      </c>
      <c r="X355" s="83" t="str">
        <f t="shared" si="29"/>
        <v/>
      </c>
    </row>
    <row r="356" spans="1:24" x14ac:dyDescent="0.2">
      <c r="A356" s="83" t="str">
        <f t="shared" si="25"/>
        <v/>
      </c>
      <c r="B356" s="29">
        <f>IF(FFA!B359="","",FFA!B359)</f>
        <v>0</v>
      </c>
      <c r="C356" s="81" t="str">
        <f>FFA!C359</f>
        <v>88-D</v>
      </c>
      <c r="D356" s="29" t="str">
        <f>IF(FFA!D359="","",FFA!D359)</f>
        <v/>
      </c>
      <c r="E356" s="31">
        <f>FFA!H359</f>
        <v>0</v>
      </c>
      <c r="F356" s="31">
        <f>FFA!I359</f>
        <v>0</v>
      </c>
      <c r="G356" s="31">
        <f>FFA!M359</f>
        <v>0</v>
      </c>
      <c r="H356" s="31">
        <f>FFA!N359</f>
        <v>0</v>
      </c>
      <c r="I356" s="31">
        <f>FFA!R359</f>
        <v>0</v>
      </c>
      <c r="J356" s="31">
        <f>FFA!S359</f>
        <v>0</v>
      </c>
      <c r="K356" s="31">
        <f>FFA!W359</f>
        <v>0</v>
      </c>
      <c r="L356" s="31">
        <f>FFA!X359</f>
        <v>0</v>
      </c>
      <c r="M356" s="31">
        <f>FFA!AB359</f>
        <v>0</v>
      </c>
      <c r="N356" s="31">
        <f>FFA!AC359</f>
        <v>0</v>
      </c>
      <c r="O356" s="31">
        <f>FFA!AG359</f>
        <v>0</v>
      </c>
      <c r="P356" s="31">
        <f>FFA!AH359</f>
        <v>0</v>
      </c>
      <c r="Q356" s="31">
        <f>FFA!AL359</f>
        <v>0</v>
      </c>
      <c r="R356" s="31">
        <f>FFA!AM359</f>
        <v>0</v>
      </c>
      <c r="S356" s="31">
        <f>FFA!AQ359</f>
        <v>0</v>
      </c>
      <c r="T356" s="31">
        <f>FFA!AR359</f>
        <v>0</v>
      </c>
      <c r="U356" s="31" t="str">
        <f t="shared" si="26"/>
        <v/>
      </c>
      <c r="V356" s="31" t="str">
        <f t="shared" si="27"/>
        <v/>
      </c>
      <c r="W356" s="31" t="str">
        <f t="shared" si="28"/>
        <v/>
      </c>
      <c r="X356" s="83" t="str">
        <f t="shared" si="29"/>
        <v/>
      </c>
    </row>
    <row r="357" spans="1:24" x14ac:dyDescent="0.2">
      <c r="A357" s="83" t="str">
        <f t="shared" si="25"/>
        <v/>
      </c>
      <c r="B357" s="29" t="str">
        <f>IF(FFA!B360="","",FFA!B360)</f>
        <v/>
      </c>
      <c r="C357" s="81" t="str">
        <f>FFA!C360</f>
        <v>89-A</v>
      </c>
      <c r="D357" s="29" t="str">
        <f>IF(FFA!D360="","",FFA!D360)</f>
        <v/>
      </c>
      <c r="E357" s="31">
        <f>FFA!H360</f>
        <v>0</v>
      </c>
      <c r="F357" s="31">
        <f>FFA!I360</f>
        <v>0</v>
      </c>
      <c r="G357" s="31">
        <f>FFA!M360</f>
        <v>0</v>
      </c>
      <c r="H357" s="31">
        <f>FFA!N360</f>
        <v>0</v>
      </c>
      <c r="I357" s="31">
        <f>FFA!R360</f>
        <v>0</v>
      </c>
      <c r="J357" s="31">
        <f>FFA!S360</f>
        <v>0</v>
      </c>
      <c r="K357" s="31">
        <f>FFA!W360</f>
        <v>0</v>
      </c>
      <c r="L357" s="31">
        <f>FFA!X360</f>
        <v>0</v>
      </c>
      <c r="M357" s="31">
        <f>FFA!AB360</f>
        <v>0</v>
      </c>
      <c r="N357" s="31">
        <f>FFA!AC360</f>
        <v>0</v>
      </c>
      <c r="O357" s="31">
        <f>FFA!AG360</f>
        <v>0</v>
      </c>
      <c r="P357" s="31">
        <f>FFA!AH360</f>
        <v>0</v>
      </c>
      <c r="Q357" s="31">
        <f>FFA!AL360</f>
        <v>0</v>
      </c>
      <c r="R357" s="31">
        <f>FFA!AM360</f>
        <v>0</v>
      </c>
      <c r="S357" s="31">
        <f>FFA!AQ360</f>
        <v>0</v>
      </c>
      <c r="T357" s="31">
        <f>FFA!AR360</f>
        <v>0</v>
      </c>
      <c r="U357" s="31" t="str">
        <f t="shared" si="26"/>
        <v/>
      </c>
      <c r="V357" s="31" t="str">
        <f t="shared" si="27"/>
        <v/>
      </c>
      <c r="W357" s="31" t="str">
        <f t="shared" si="28"/>
        <v/>
      </c>
      <c r="X357" s="83" t="str">
        <f t="shared" si="29"/>
        <v/>
      </c>
    </row>
    <row r="358" spans="1:24" x14ac:dyDescent="0.2">
      <c r="A358" s="83" t="str">
        <f t="shared" si="25"/>
        <v/>
      </c>
      <c r="B358" s="29">
        <f>IF(FFA!B361="","",FFA!B361)</f>
        <v>0</v>
      </c>
      <c r="C358" s="81" t="str">
        <f>FFA!C361</f>
        <v>89-B</v>
      </c>
      <c r="D358" s="29" t="str">
        <f>IF(FFA!D361="","",FFA!D361)</f>
        <v/>
      </c>
      <c r="E358" s="31">
        <f>FFA!H361</f>
        <v>0</v>
      </c>
      <c r="F358" s="31">
        <f>FFA!I361</f>
        <v>0</v>
      </c>
      <c r="G358" s="31">
        <f>FFA!M361</f>
        <v>0</v>
      </c>
      <c r="H358" s="31">
        <f>FFA!N361</f>
        <v>0</v>
      </c>
      <c r="I358" s="31">
        <f>FFA!R361</f>
        <v>0</v>
      </c>
      <c r="J358" s="31">
        <f>FFA!S361</f>
        <v>0</v>
      </c>
      <c r="K358" s="31">
        <f>FFA!W361</f>
        <v>0</v>
      </c>
      <c r="L358" s="31">
        <f>FFA!X361</f>
        <v>0</v>
      </c>
      <c r="M358" s="31">
        <f>FFA!AB361</f>
        <v>0</v>
      </c>
      <c r="N358" s="31">
        <f>FFA!AC361</f>
        <v>0</v>
      </c>
      <c r="O358" s="31">
        <f>FFA!AG361</f>
        <v>0</v>
      </c>
      <c r="P358" s="31">
        <f>FFA!AH361</f>
        <v>0</v>
      </c>
      <c r="Q358" s="31">
        <f>FFA!AL361</f>
        <v>0</v>
      </c>
      <c r="R358" s="31">
        <f>FFA!AM361</f>
        <v>0</v>
      </c>
      <c r="S358" s="31">
        <f>FFA!AQ361</f>
        <v>0</v>
      </c>
      <c r="T358" s="31">
        <f>FFA!AR361</f>
        <v>0</v>
      </c>
      <c r="U358" s="31" t="str">
        <f t="shared" si="26"/>
        <v/>
      </c>
      <c r="V358" s="31" t="str">
        <f t="shared" si="27"/>
        <v/>
      </c>
      <c r="W358" s="31" t="str">
        <f t="shared" si="28"/>
        <v/>
      </c>
      <c r="X358" s="83" t="str">
        <f t="shared" si="29"/>
        <v/>
      </c>
    </row>
    <row r="359" spans="1:24" x14ac:dyDescent="0.2">
      <c r="A359" s="83" t="str">
        <f t="shared" si="25"/>
        <v/>
      </c>
      <c r="B359" s="29">
        <f>IF(FFA!B362="","",FFA!B362)</f>
        <v>0</v>
      </c>
      <c r="C359" s="81" t="str">
        <f>FFA!C362</f>
        <v>89-C</v>
      </c>
      <c r="D359" s="29" t="str">
        <f>IF(FFA!D362="","",FFA!D362)</f>
        <v/>
      </c>
      <c r="E359" s="31">
        <f>FFA!H362</f>
        <v>0</v>
      </c>
      <c r="F359" s="31">
        <f>FFA!I362</f>
        <v>0</v>
      </c>
      <c r="G359" s="31">
        <f>FFA!M362</f>
        <v>0</v>
      </c>
      <c r="H359" s="31">
        <f>FFA!N362</f>
        <v>0</v>
      </c>
      <c r="I359" s="31">
        <f>FFA!R362</f>
        <v>0</v>
      </c>
      <c r="J359" s="31">
        <f>FFA!S362</f>
        <v>0</v>
      </c>
      <c r="K359" s="31">
        <f>FFA!W362</f>
        <v>0</v>
      </c>
      <c r="L359" s="31">
        <f>FFA!X362</f>
        <v>0</v>
      </c>
      <c r="M359" s="31">
        <f>FFA!AB362</f>
        <v>0</v>
      </c>
      <c r="N359" s="31">
        <f>FFA!AC362</f>
        <v>0</v>
      </c>
      <c r="O359" s="31">
        <f>FFA!AG362</f>
        <v>0</v>
      </c>
      <c r="P359" s="31">
        <f>FFA!AH362</f>
        <v>0</v>
      </c>
      <c r="Q359" s="31">
        <f>FFA!AL362</f>
        <v>0</v>
      </c>
      <c r="R359" s="31">
        <f>FFA!AM362</f>
        <v>0</v>
      </c>
      <c r="S359" s="31">
        <f>FFA!AQ362</f>
        <v>0</v>
      </c>
      <c r="T359" s="31">
        <f>FFA!AR362</f>
        <v>0</v>
      </c>
      <c r="U359" s="31" t="str">
        <f t="shared" si="26"/>
        <v/>
      </c>
      <c r="V359" s="31" t="str">
        <f t="shared" si="27"/>
        <v/>
      </c>
      <c r="W359" s="31" t="str">
        <f t="shared" si="28"/>
        <v/>
      </c>
      <c r="X359" s="83" t="str">
        <f t="shared" si="29"/>
        <v/>
      </c>
    </row>
    <row r="360" spans="1:24" x14ac:dyDescent="0.2">
      <c r="A360" s="83" t="str">
        <f t="shared" si="25"/>
        <v/>
      </c>
      <c r="B360" s="29">
        <f>IF(FFA!B363="","",FFA!B363)</f>
        <v>0</v>
      </c>
      <c r="C360" s="81" t="str">
        <f>FFA!C363</f>
        <v>89-D</v>
      </c>
      <c r="D360" s="29" t="str">
        <f>IF(FFA!D363="","",FFA!D363)</f>
        <v/>
      </c>
      <c r="E360" s="31">
        <f>FFA!H363</f>
        <v>0</v>
      </c>
      <c r="F360" s="31">
        <f>FFA!I363</f>
        <v>0</v>
      </c>
      <c r="G360" s="31">
        <f>FFA!M363</f>
        <v>0</v>
      </c>
      <c r="H360" s="31">
        <f>FFA!N363</f>
        <v>0</v>
      </c>
      <c r="I360" s="31">
        <f>FFA!R363</f>
        <v>0</v>
      </c>
      <c r="J360" s="31">
        <f>FFA!S363</f>
        <v>0</v>
      </c>
      <c r="K360" s="31">
        <f>FFA!W363</f>
        <v>0</v>
      </c>
      <c r="L360" s="31">
        <f>FFA!X363</f>
        <v>0</v>
      </c>
      <c r="M360" s="31">
        <f>FFA!AB363</f>
        <v>0</v>
      </c>
      <c r="N360" s="31">
        <f>FFA!AC363</f>
        <v>0</v>
      </c>
      <c r="O360" s="31">
        <f>FFA!AG363</f>
        <v>0</v>
      </c>
      <c r="P360" s="31">
        <f>FFA!AH363</f>
        <v>0</v>
      </c>
      <c r="Q360" s="31">
        <f>FFA!AL363</f>
        <v>0</v>
      </c>
      <c r="R360" s="31">
        <f>FFA!AM363</f>
        <v>0</v>
      </c>
      <c r="S360" s="31">
        <f>FFA!AQ363</f>
        <v>0</v>
      </c>
      <c r="T360" s="31">
        <f>FFA!AR363</f>
        <v>0</v>
      </c>
      <c r="U360" s="31" t="str">
        <f t="shared" si="26"/>
        <v/>
      </c>
      <c r="V360" s="31" t="str">
        <f t="shared" si="27"/>
        <v/>
      </c>
      <c r="W360" s="31" t="str">
        <f t="shared" si="28"/>
        <v/>
      </c>
      <c r="X360" s="83" t="str">
        <f t="shared" si="29"/>
        <v/>
      </c>
    </row>
    <row r="361" spans="1:24" x14ac:dyDescent="0.2">
      <c r="A361" s="83" t="str">
        <f t="shared" si="25"/>
        <v/>
      </c>
      <c r="B361" s="29" t="str">
        <f>IF(FFA!B364="","",FFA!B364)</f>
        <v/>
      </c>
      <c r="C361" s="81" t="str">
        <f>FFA!C364</f>
        <v>90-A</v>
      </c>
      <c r="D361" s="29" t="str">
        <f>IF(FFA!D364="","",FFA!D364)</f>
        <v/>
      </c>
      <c r="E361" s="31">
        <f>FFA!H364</f>
        <v>0</v>
      </c>
      <c r="F361" s="31">
        <f>FFA!I364</f>
        <v>0</v>
      </c>
      <c r="G361" s="31">
        <f>FFA!M364</f>
        <v>0</v>
      </c>
      <c r="H361" s="31">
        <f>FFA!N364</f>
        <v>0</v>
      </c>
      <c r="I361" s="31">
        <f>FFA!R364</f>
        <v>0</v>
      </c>
      <c r="J361" s="31">
        <f>FFA!S364</f>
        <v>0</v>
      </c>
      <c r="K361" s="31">
        <f>FFA!W364</f>
        <v>0</v>
      </c>
      <c r="L361" s="31">
        <f>FFA!X364</f>
        <v>0</v>
      </c>
      <c r="M361" s="31">
        <f>FFA!AB364</f>
        <v>0</v>
      </c>
      <c r="N361" s="31">
        <f>FFA!AC364</f>
        <v>0</v>
      </c>
      <c r="O361" s="31">
        <f>FFA!AG364</f>
        <v>0</v>
      </c>
      <c r="P361" s="31">
        <f>FFA!AH364</f>
        <v>0</v>
      </c>
      <c r="Q361" s="31">
        <f>FFA!AL364</f>
        <v>0</v>
      </c>
      <c r="R361" s="31">
        <f>FFA!AM364</f>
        <v>0</v>
      </c>
      <c r="S361" s="31">
        <f>FFA!AQ364</f>
        <v>0</v>
      </c>
      <c r="T361" s="31">
        <f>FFA!AR364</f>
        <v>0</v>
      </c>
      <c r="U361" s="31" t="str">
        <f t="shared" si="26"/>
        <v/>
      </c>
      <c r="V361" s="31" t="str">
        <f t="shared" si="27"/>
        <v/>
      </c>
      <c r="W361" s="31" t="str">
        <f t="shared" si="28"/>
        <v/>
      </c>
      <c r="X361" s="83" t="str">
        <f t="shared" si="29"/>
        <v/>
      </c>
    </row>
    <row r="362" spans="1:24" x14ac:dyDescent="0.2">
      <c r="A362" s="83" t="str">
        <f t="shared" si="25"/>
        <v/>
      </c>
      <c r="B362" s="29">
        <f>IF(FFA!B365="","",FFA!B365)</f>
        <v>0</v>
      </c>
      <c r="C362" s="81" t="str">
        <f>FFA!C365</f>
        <v>90-B</v>
      </c>
      <c r="D362" s="29" t="str">
        <f>IF(FFA!D365="","",FFA!D365)</f>
        <v/>
      </c>
      <c r="E362" s="31">
        <f>FFA!H365</f>
        <v>0</v>
      </c>
      <c r="F362" s="31">
        <f>FFA!I365</f>
        <v>0</v>
      </c>
      <c r="G362" s="31">
        <f>FFA!M365</f>
        <v>0</v>
      </c>
      <c r="H362" s="31">
        <f>FFA!N365</f>
        <v>0</v>
      </c>
      <c r="I362" s="31">
        <f>FFA!R365</f>
        <v>0</v>
      </c>
      <c r="J362" s="31">
        <f>FFA!S365</f>
        <v>0</v>
      </c>
      <c r="K362" s="31">
        <f>FFA!W365</f>
        <v>0</v>
      </c>
      <c r="L362" s="31">
        <f>FFA!X365</f>
        <v>0</v>
      </c>
      <c r="M362" s="31">
        <f>FFA!AB365</f>
        <v>0</v>
      </c>
      <c r="N362" s="31">
        <f>FFA!AC365</f>
        <v>0</v>
      </c>
      <c r="O362" s="31">
        <f>FFA!AG365</f>
        <v>0</v>
      </c>
      <c r="P362" s="31">
        <f>FFA!AH365</f>
        <v>0</v>
      </c>
      <c r="Q362" s="31">
        <f>FFA!AL365</f>
        <v>0</v>
      </c>
      <c r="R362" s="31">
        <f>FFA!AM365</f>
        <v>0</v>
      </c>
      <c r="S362" s="31">
        <f>FFA!AQ365</f>
        <v>0</v>
      </c>
      <c r="T362" s="31">
        <f>FFA!AR365</f>
        <v>0</v>
      </c>
      <c r="U362" s="31" t="str">
        <f t="shared" si="26"/>
        <v/>
      </c>
      <c r="V362" s="31" t="str">
        <f t="shared" si="27"/>
        <v/>
      </c>
      <c r="W362" s="31" t="str">
        <f t="shared" si="28"/>
        <v/>
      </c>
      <c r="X362" s="83" t="str">
        <f t="shared" si="29"/>
        <v/>
      </c>
    </row>
    <row r="363" spans="1:24" x14ac:dyDescent="0.2">
      <c r="A363" s="83" t="str">
        <f t="shared" si="25"/>
        <v/>
      </c>
      <c r="B363" s="29">
        <f>IF(FFA!B366="","",FFA!B366)</f>
        <v>0</v>
      </c>
      <c r="C363" s="81" t="str">
        <f>FFA!C366</f>
        <v>90-C</v>
      </c>
      <c r="D363" s="29" t="str">
        <f>IF(FFA!D366="","",FFA!D366)</f>
        <v/>
      </c>
      <c r="E363" s="31">
        <f>FFA!H366</f>
        <v>0</v>
      </c>
      <c r="F363" s="31">
        <f>FFA!I366</f>
        <v>0</v>
      </c>
      <c r="G363" s="31">
        <f>FFA!M366</f>
        <v>0</v>
      </c>
      <c r="H363" s="31">
        <f>FFA!N366</f>
        <v>0</v>
      </c>
      <c r="I363" s="31">
        <f>FFA!R366</f>
        <v>0</v>
      </c>
      <c r="J363" s="31">
        <f>FFA!S366</f>
        <v>0</v>
      </c>
      <c r="K363" s="31">
        <f>FFA!W366</f>
        <v>0</v>
      </c>
      <c r="L363" s="31">
        <f>FFA!X366</f>
        <v>0</v>
      </c>
      <c r="M363" s="31">
        <f>FFA!AB366</f>
        <v>0</v>
      </c>
      <c r="N363" s="31">
        <f>FFA!AC366</f>
        <v>0</v>
      </c>
      <c r="O363" s="31">
        <f>FFA!AG366</f>
        <v>0</v>
      </c>
      <c r="P363" s="31">
        <f>FFA!AH366</f>
        <v>0</v>
      </c>
      <c r="Q363" s="31">
        <f>FFA!AL366</f>
        <v>0</v>
      </c>
      <c r="R363" s="31">
        <f>FFA!AM366</f>
        <v>0</v>
      </c>
      <c r="S363" s="31">
        <f>FFA!AQ366</f>
        <v>0</v>
      </c>
      <c r="T363" s="31">
        <f>FFA!AR366</f>
        <v>0</v>
      </c>
      <c r="U363" s="31" t="str">
        <f t="shared" si="26"/>
        <v/>
      </c>
      <c r="V363" s="31" t="str">
        <f t="shared" si="27"/>
        <v/>
      </c>
      <c r="W363" s="31" t="str">
        <f t="shared" si="28"/>
        <v/>
      </c>
      <c r="X363" s="83" t="str">
        <f t="shared" si="29"/>
        <v/>
      </c>
    </row>
    <row r="364" spans="1:24" x14ac:dyDescent="0.2">
      <c r="A364" s="83" t="str">
        <f t="shared" si="25"/>
        <v/>
      </c>
      <c r="B364" s="29">
        <f>IF(FFA!B367="","",FFA!B367)</f>
        <v>0</v>
      </c>
      <c r="C364" s="81" t="str">
        <f>FFA!C367</f>
        <v>90-D</v>
      </c>
      <c r="D364" s="29" t="str">
        <f>IF(FFA!D367="","",FFA!D367)</f>
        <v/>
      </c>
      <c r="E364" s="31">
        <f>FFA!H367</f>
        <v>0</v>
      </c>
      <c r="F364" s="31">
        <f>FFA!I367</f>
        <v>0</v>
      </c>
      <c r="G364" s="31">
        <f>FFA!M367</f>
        <v>0</v>
      </c>
      <c r="H364" s="31">
        <f>FFA!N367</f>
        <v>0</v>
      </c>
      <c r="I364" s="31">
        <f>FFA!R367</f>
        <v>0</v>
      </c>
      <c r="J364" s="31">
        <f>FFA!S367</f>
        <v>0</v>
      </c>
      <c r="K364" s="31">
        <f>FFA!W367</f>
        <v>0</v>
      </c>
      <c r="L364" s="31">
        <f>FFA!X367</f>
        <v>0</v>
      </c>
      <c r="M364" s="31">
        <f>FFA!AB367</f>
        <v>0</v>
      </c>
      <c r="N364" s="31">
        <f>FFA!AC367</f>
        <v>0</v>
      </c>
      <c r="O364" s="31">
        <f>FFA!AG367</f>
        <v>0</v>
      </c>
      <c r="P364" s="31">
        <f>FFA!AH367</f>
        <v>0</v>
      </c>
      <c r="Q364" s="31">
        <f>FFA!AL367</f>
        <v>0</v>
      </c>
      <c r="R364" s="31">
        <f>FFA!AM367</f>
        <v>0</v>
      </c>
      <c r="S364" s="31">
        <f>FFA!AQ367</f>
        <v>0</v>
      </c>
      <c r="T364" s="31">
        <f>FFA!AR367</f>
        <v>0</v>
      </c>
      <c r="U364" s="31" t="str">
        <f t="shared" si="26"/>
        <v/>
      </c>
      <c r="V364" s="31" t="str">
        <f t="shared" si="27"/>
        <v/>
      </c>
      <c r="W364" s="31" t="str">
        <f t="shared" si="28"/>
        <v/>
      </c>
      <c r="X364" s="83" t="str">
        <f t="shared" si="29"/>
        <v/>
      </c>
    </row>
    <row r="365" spans="1:24" x14ac:dyDescent="0.2">
      <c r="A365" s="83" t="str">
        <f t="shared" si="25"/>
        <v/>
      </c>
      <c r="B365" s="29" t="str">
        <f>IF(FFA!B368="","",FFA!B368)</f>
        <v/>
      </c>
      <c r="C365" s="81" t="str">
        <f>FFA!C368</f>
        <v>91-A</v>
      </c>
      <c r="D365" s="29" t="str">
        <f>IF(FFA!D368="","",FFA!D368)</f>
        <v/>
      </c>
      <c r="E365" s="31">
        <f>FFA!H368</f>
        <v>0</v>
      </c>
      <c r="F365" s="31">
        <f>FFA!I368</f>
        <v>0</v>
      </c>
      <c r="G365" s="31">
        <f>FFA!M368</f>
        <v>0</v>
      </c>
      <c r="H365" s="31">
        <f>FFA!N368</f>
        <v>0</v>
      </c>
      <c r="I365" s="31">
        <f>FFA!R368</f>
        <v>0</v>
      </c>
      <c r="J365" s="31">
        <f>FFA!S368</f>
        <v>0</v>
      </c>
      <c r="K365" s="31">
        <f>FFA!W368</f>
        <v>0</v>
      </c>
      <c r="L365" s="31">
        <f>FFA!X368</f>
        <v>0</v>
      </c>
      <c r="M365" s="31">
        <f>FFA!AB368</f>
        <v>0</v>
      </c>
      <c r="N365" s="31">
        <f>FFA!AC368</f>
        <v>0</v>
      </c>
      <c r="O365" s="31">
        <f>FFA!AG368</f>
        <v>0</v>
      </c>
      <c r="P365" s="31">
        <f>FFA!AH368</f>
        <v>0</v>
      </c>
      <c r="Q365" s="31">
        <f>FFA!AL368</f>
        <v>0</v>
      </c>
      <c r="R365" s="31">
        <f>FFA!AM368</f>
        <v>0</v>
      </c>
      <c r="S365" s="31">
        <f>FFA!AQ368</f>
        <v>0</v>
      </c>
      <c r="T365" s="31">
        <f>FFA!AR368</f>
        <v>0</v>
      </c>
      <c r="U365" s="31" t="str">
        <f t="shared" si="26"/>
        <v/>
      </c>
      <c r="V365" s="31" t="str">
        <f t="shared" si="27"/>
        <v/>
      </c>
      <c r="W365" s="31" t="str">
        <f t="shared" si="28"/>
        <v/>
      </c>
      <c r="X365" s="83" t="str">
        <f t="shared" si="29"/>
        <v/>
      </c>
    </row>
    <row r="366" spans="1:24" x14ac:dyDescent="0.2">
      <c r="A366" s="83" t="str">
        <f t="shared" si="25"/>
        <v/>
      </c>
      <c r="B366" s="29">
        <f>IF(FFA!B369="","",FFA!B369)</f>
        <v>0</v>
      </c>
      <c r="C366" s="81" t="str">
        <f>FFA!C369</f>
        <v>91-B</v>
      </c>
      <c r="D366" s="29" t="str">
        <f>IF(FFA!D369="","",FFA!D369)</f>
        <v/>
      </c>
      <c r="E366" s="31">
        <f>FFA!H369</f>
        <v>0</v>
      </c>
      <c r="F366" s="31">
        <f>FFA!I369</f>
        <v>0</v>
      </c>
      <c r="G366" s="31">
        <f>FFA!M369</f>
        <v>0</v>
      </c>
      <c r="H366" s="31">
        <f>FFA!N369</f>
        <v>0</v>
      </c>
      <c r="I366" s="31">
        <f>FFA!R369</f>
        <v>0</v>
      </c>
      <c r="J366" s="31">
        <f>FFA!S369</f>
        <v>0</v>
      </c>
      <c r="K366" s="31">
        <f>FFA!W369</f>
        <v>0</v>
      </c>
      <c r="L366" s="31">
        <f>FFA!X369</f>
        <v>0</v>
      </c>
      <c r="M366" s="31">
        <f>FFA!AB369</f>
        <v>0</v>
      </c>
      <c r="N366" s="31">
        <f>FFA!AC369</f>
        <v>0</v>
      </c>
      <c r="O366" s="31">
        <f>FFA!AG369</f>
        <v>0</v>
      </c>
      <c r="P366" s="31">
        <f>FFA!AH369</f>
        <v>0</v>
      </c>
      <c r="Q366" s="31">
        <f>FFA!AL369</f>
        <v>0</v>
      </c>
      <c r="R366" s="31">
        <f>FFA!AM369</f>
        <v>0</v>
      </c>
      <c r="S366" s="31">
        <f>FFA!AQ369</f>
        <v>0</v>
      </c>
      <c r="T366" s="31">
        <f>FFA!AR369</f>
        <v>0</v>
      </c>
      <c r="U366" s="31" t="str">
        <f t="shared" si="26"/>
        <v/>
      </c>
      <c r="V366" s="31" t="str">
        <f t="shared" si="27"/>
        <v/>
      </c>
      <c r="W366" s="31" t="str">
        <f t="shared" si="28"/>
        <v/>
      </c>
      <c r="X366" s="83" t="str">
        <f t="shared" si="29"/>
        <v/>
      </c>
    </row>
    <row r="367" spans="1:24" x14ac:dyDescent="0.2">
      <c r="A367" s="83" t="str">
        <f t="shared" si="25"/>
        <v/>
      </c>
      <c r="B367" s="29">
        <f>IF(FFA!B370="","",FFA!B370)</f>
        <v>0</v>
      </c>
      <c r="C367" s="81" t="str">
        <f>FFA!C370</f>
        <v>91-C</v>
      </c>
      <c r="D367" s="29" t="str">
        <f>IF(FFA!D370="","",FFA!D370)</f>
        <v/>
      </c>
      <c r="E367" s="31">
        <f>FFA!H370</f>
        <v>0</v>
      </c>
      <c r="F367" s="31">
        <f>FFA!I370</f>
        <v>0</v>
      </c>
      <c r="G367" s="31">
        <f>FFA!M370</f>
        <v>0</v>
      </c>
      <c r="H367" s="31">
        <f>FFA!N370</f>
        <v>0</v>
      </c>
      <c r="I367" s="31">
        <f>FFA!R370</f>
        <v>0</v>
      </c>
      <c r="J367" s="31">
        <f>FFA!S370</f>
        <v>0</v>
      </c>
      <c r="K367" s="31">
        <f>FFA!W370</f>
        <v>0</v>
      </c>
      <c r="L367" s="31">
        <f>FFA!X370</f>
        <v>0</v>
      </c>
      <c r="M367" s="31">
        <f>FFA!AB370</f>
        <v>0</v>
      </c>
      <c r="N367" s="31">
        <f>FFA!AC370</f>
        <v>0</v>
      </c>
      <c r="O367" s="31">
        <f>FFA!AG370</f>
        <v>0</v>
      </c>
      <c r="P367" s="31">
        <f>FFA!AH370</f>
        <v>0</v>
      </c>
      <c r="Q367" s="31">
        <f>FFA!AL370</f>
        <v>0</v>
      </c>
      <c r="R367" s="31">
        <f>FFA!AM370</f>
        <v>0</v>
      </c>
      <c r="S367" s="31">
        <f>FFA!AQ370</f>
        <v>0</v>
      </c>
      <c r="T367" s="31">
        <f>FFA!AR370</f>
        <v>0</v>
      </c>
      <c r="U367" s="31" t="str">
        <f t="shared" si="26"/>
        <v/>
      </c>
      <c r="V367" s="31" t="str">
        <f t="shared" si="27"/>
        <v/>
      </c>
      <c r="W367" s="31" t="str">
        <f t="shared" si="28"/>
        <v/>
      </c>
      <c r="X367" s="83" t="str">
        <f t="shared" si="29"/>
        <v/>
      </c>
    </row>
    <row r="368" spans="1:24" x14ac:dyDescent="0.2">
      <c r="A368" s="83" t="str">
        <f t="shared" si="25"/>
        <v/>
      </c>
      <c r="B368" s="29">
        <f>IF(FFA!B371="","",FFA!B371)</f>
        <v>0</v>
      </c>
      <c r="C368" s="81" t="str">
        <f>FFA!C371</f>
        <v>91-D</v>
      </c>
      <c r="D368" s="29" t="str">
        <f>IF(FFA!D371="","",FFA!D371)</f>
        <v/>
      </c>
      <c r="E368" s="31">
        <f>FFA!H371</f>
        <v>0</v>
      </c>
      <c r="F368" s="31">
        <f>FFA!I371</f>
        <v>0</v>
      </c>
      <c r="G368" s="31">
        <f>FFA!M371</f>
        <v>0</v>
      </c>
      <c r="H368" s="31">
        <f>FFA!N371</f>
        <v>0</v>
      </c>
      <c r="I368" s="31">
        <f>FFA!R371</f>
        <v>0</v>
      </c>
      <c r="J368" s="31">
        <f>FFA!S371</f>
        <v>0</v>
      </c>
      <c r="K368" s="31">
        <f>FFA!W371</f>
        <v>0</v>
      </c>
      <c r="L368" s="31">
        <f>FFA!X371</f>
        <v>0</v>
      </c>
      <c r="M368" s="31">
        <f>FFA!AB371</f>
        <v>0</v>
      </c>
      <c r="N368" s="31">
        <f>FFA!AC371</f>
        <v>0</v>
      </c>
      <c r="O368" s="31">
        <f>FFA!AG371</f>
        <v>0</v>
      </c>
      <c r="P368" s="31">
        <f>FFA!AH371</f>
        <v>0</v>
      </c>
      <c r="Q368" s="31">
        <f>FFA!AL371</f>
        <v>0</v>
      </c>
      <c r="R368" s="31">
        <f>FFA!AM371</f>
        <v>0</v>
      </c>
      <c r="S368" s="31">
        <f>FFA!AQ371</f>
        <v>0</v>
      </c>
      <c r="T368" s="31">
        <f>FFA!AR371</f>
        <v>0</v>
      </c>
      <c r="U368" s="31" t="str">
        <f t="shared" si="26"/>
        <v/>
      </c>
      <c r="V368" s="31" t="str">
        <f t="shared" si="27"/>
        <v/>
      </c>
      <c r="W368" s="31" t="str">
        <f t="shared" si="28"/>
        <v/>
      </c>
      <c r="X368" s="83" t="str">
        <f t="shared" si="29"/>
        <v/>
      </c>
    </row>
    <row r="369" spans="1:24" x14ac:dyDescent="0.2">
      <c r="A369" s="83" t="str">
        <f t="shared" si="25"/>
        <v/>
      </c>
      <c r="B369" s="29" t="str">
        <f>IF(FFA!B372="","",FFA!B372)</f>
        <v/>
      </c>
      <c r="C369" s="81" t="str">
        <f>FFA!C372</f>
        <v>92-A</v>
      </c>
      <c r="D369" s="29" t="str">
        <f>IF(FFA!D372="","",FFA!D372)</f>
        <v/>
      </c>
      <c r="E369" s="31">
        <f>FFA!H372</f>
        <v>0</v>
      </c>
      <c r="F369" s="31">
        <f>FFA!I372</f>
        <v>0</v>
      </c>
      <c r="G369" s="31">
        <f>FFA!M372</f>
        <v>0</v>
      </c>
      <c r="H369" s="31">
        <f>FFA!N372</f>
        <v>0</v>
      </c>
      <c r="I369" s="31">
        <f>FFA!R372</f>
        <v>0</v>
      </c>
      <c r="J369" s="31">
        <f>FFA!S372</f>
        <v>0</v>
      </c>
      <c r="K369" s="31">
        <f>FFA!W372</f>
        <v>0</v>
      </c>
      <c r="L369" s="31">
        <f>FFA!X372</f>
        <v>0</v>
      </c>
      <c r="M369" s="31">
        <f>FFA!AB372</f>
        <v>0</v>
      </c>
      <c r="N369" s="31">
        <f>FFA!AC372</f>
        <v>0</v>
      </c>
      <c r="O369" s="31">
        <f>FFA!AG372</f>
        <v>0</v>
      </c>
      <c r="P369" s="31">
        <f>FFA!AH372</f>
        <v>0</v>
      </c>
      <c r="Q369" s="31">
        <f>FFA!AL372</f>
        <v>0</v>
      </c>
      <c r="R369" s="31">
        <f>FFA!AM372</f>
        <v>0</v>
      </c>
      <c r="S369" s="31">
        <f>FFA!AQ372</f>
        <v>0</v>
      </c>
      <c r="T369" s="31">
        <f>FFA!AR372</f>
        <v>0</v>
      </c>
      <c r="U369" s="31" t="str">
        <f t="shared" si="26"/>
        <v/>
      </c>
      <c r="V369" s="31" t="str">
        <f t="shared" si="27"/>
        <v/>
      </c>
      <c r="W369" s="31" t="str">
        <f t="shared" si="28"/>
        <v/>
      </c>
      <c r="X369" s="83" t="str">
        <f t="shared" si="29"/>
        <v/>
      </c>
    </row>
    <row r="370" spans="1:24" x14ac:dyDescent="0.2">
      <c r="A370" s="83" t="str">
        <f t="shared" si="25"/>
        <v/>
      </c>
      <c r="B370" s="29">
        <f>IF(FFA!B373="","",FFA!B373)</f>
        <v>0</v>
      </c>
      <c r="C370" s="81" t="str">
        <f>FFA!C373</f>
        <v>92-B</v>
      </c>
      <c r="D370" s="29" t="str">
        <f>IF(FFA!D373="","",FFA!D373)</f>
        <v/>
      </c>
      <c r="E370" s="31">
        <f>FFA!H373</f>
        <v>0</v>
      </c>
      <c r="F370" s="31">
        <f>FFA!I373</f>
        <v>0</v>
      </c>
      <c r="G370" s="31">
        <f>FFA!M373</f>
        <v>0</v>
      </c>
      <c r="H370" s="31">
        <f>FFA!N373</f>
        <v>0</v>
      </c>
      <c r="I370" s="31">
        <f>FFA!R373</f>
        <v>0</v>
      </c>
      <c r="J370" s="31">
        <f>FFA!S373</f>
        <v>0</v>
      </c>
      <c r="K370" s="31">
        <f>FFA!W373</f>
        <v>0</v>
      </c>
      <c r="L370" s="31">
        <f>FFA!X373</f>
        <v>0</v>
      </c>
      <c r="M370" s="31">
        <f>FFA!AB373</f>
        <v>0</v>
      </c>
      <c r="N370" s="31">
        <f>FFA!AC373</f>
        <v>0</v>
      </c>
      <c r="O370" s="31">
        <f>FFA!AG373</f>
        <v>0</v>
      </c>
      <c r="P370" s="31">
        <f>FFA!AH373</f>
        <v>0</v>
      </c>
      <c r="Q370" s="31">
        <f>FFA!AL373</f>
        <v>0</v>
      </c>
      <c r="R370" s="31">
        <f>FFA!AM373</f>
        <v>0</v>
      </c>
      <c r="S370" s="31">
        <f>FFA!AQ373</f>
        <v>0</v>
      </c>
      <c r="T370" s="31">
        <f>FFA!AR373</f>
        <v>0</v>
      </c>
      <c r="U370" s="31" t="str">
        <f t="shared" si="26"/>
        <v/>
      </c>
      <c r="V370" s="31" t="str">
        <f t="shared" si="27"/>
        <v/>
      </c>
      <c r="W370" s="31" t="str">
        <f t="shared" si="28"/>
        <v/>
      </c>
      <c r="X370" s="83" t="str">
        <f t="shared" si="29"/>
        <v/>
      </c>
    </row>
    <row r="371" spans="1:24" x14ac:dyDescent="0.2">
      <c r="A371" s="83" t="str">
        <f t="shared" si="25"/>
        <v/>
      </c>
      <c r="B371" s="29">
        <f>IF(FFA!B374="","",FFA!B374)</f>
        <v>0</v>
      </c>
      <c r="C371" s="81" t="str">
        <f>FFA!C374</f>
        <v>92-C</v>
      </c>
      <c r="D371" s="29" t="str">
        <f>IF(FFA!D374="","",FFA!D374)</f>
        <v/>
      </c>
      <c r="E371" s="31">
        <f>FFA!H374</f>
        <v>0</v>
      </c>
      <c r="F371" s="31">
        <f>FFA!I374</f>
        <v>0</v>
      </c>
      <c r="G371" s="31">
        <f>FFA!M374</f>
        <v>0</v>
      </c>
      <c r="H371" s="31">
        <f>FFA!N374</f>
        <v>0</v>
      </c>
      <c r="I371" s="31">
        <f>FFA!R374</f>
        <v>0</v>
      </c>
      <c r="J371" s="31">
        <f>FFA!S374</f>
        <v>0</v>
      </c>
      <c r="K371" s="31">
        <f>FFA!W374</f>
        <v>0</v>
      </c>
      <c r="L371" s="31">
        <f>FFA!X374</f>
        <v>0</v>
      </c>
      <c r="M371" s="31">
        <f>FFA!AB374</f>
        <v>0</v>
      </c>
      <c r="N371" s="31">
        <f>FFA!AC374</f>
        <v>0</v>
      </c>
      <c r="O371" s="31">
        <f>FFA!AG374</f>
        <v>0</v>
      </c>
      <c r="P371" s="31">
        <f>FFA!AH374</f>
        <v>0</v>
      </c>
      <c r="Q371" s="31">
        <f>FFA!AL374</f>
        <v>0</v>
      </c>
      <c r="R371" s="31">
        <f>FFA!AM374</f>
        <v>0</v>
      </c>
      <c r="S371" s="31">
        <f>FFA!AQ374</f>
        <v>0</v>
      </c>
      <c r="T371" s="31">
        <f>FFA!AR374</f>
        <v>0</v>
      </c>
      <c r="U371" s="31" t="str">
        <f t="shared" si="26"/>
        <v/>
      </c>
      <c r="V371" s="31" t="str">
        <f t="shared" si="27"/>
        <v/>
      </c>
      <c r="W371" s="31" t="str">
        <f t="shared" si="28"/>
        <v/>
      </c>
      <c r="X371" s="83" t="str">
        <f t="shared" si="29"/>
        <v/>
      </c>
    </row>
    <row r="372" spans="1:24" x14ac:dyDescent="0.2">
      <c r="A372" s="83" t="str">
        <f t="shared" si="25"/>
        <v/>
      </c>
      <c r="B372" s="29">
        <f>IF(FFA!B375="","",FFA!B375)</f>
        <v>0</v>
      </c>
      <c r="C372" s="81" t="str">
        <f>FFA!C375</f>
        <v>92-D</v>
      </c>
      <c r="D372" s="29" t="str">
        <f>IF(FFA!D375="","",FFA!D375)</f>
        <v/>
      </c>
      <c r="E372" s="31">
        <f>FFA!H375</f>
        <v>0</v>
      </c>
      <c r="F372" s="31">
        <f>FFA!I375</f>
        <v>0</v>
      </c>
      <c r="G372" s="31">
        <f>FFA!M375</f>
        <v>0</v>
      </c>
      <c r="H372" s="31">
        <f>FFA!N375</f>
        <v>0</v>
      </c>
      <c r="I372" s="31">
        <f>FFA!R375</f>
        <v>0</v>
      </c>
      <c r="J372" s="31">
        <f>FFA!S375</f>
        <v>0</v>
      </c>
      <c r="K372" s="31">
        <f>FFA!W375</f>
        <v>0</v>
      </c>
      <c r="L372" s="31">
        <f>FFA!X375</f>
        <v>0</v>
      </c>
      <c r="M372" s="31">
        <f>FFA!AB375</f>
        <v>0</v>
      </c>
      <c r="N372" s="31">
        <f>FFA!AC375</f>
        <v>0</v>
      </c>
      <c r="O372" s="31">
        <f>FFA!AG375</f>
        <v>0</v>
      </c>
      <c r="P372" s="31">
        <f>FFA!AH375</f>
        <v>0</v>
      </c>
      <c r="Q372" s="31">
        <f>FFA!AL375</f>
        <v>0</v>
      </c>
      <c r="R372" s="31">
        <f>FFA!AM375</f>
        <v>0</v>
      </c>
      <c r="S372" s="31">
        <f>FFA!AQ375</f>
        <v>0</v>
      </c>
      <c r="T372" s="31">
        <f>FFA!AR375</f>
        <v>0</v>
      </c>
      <c r="U372" s="31" t="str">
        <f t="shared" si="26"/>
        <v/>
      </c>
      <c r="V372" s="31" t="str">
        <f t="shared" si="27"/>
        <v/>
      </c>
      <c r="W372" s="31" t="str">
        <f t="shared" si="28"/>
        <v/>
      </c>
      <c r="X372" s="83" t="str">
        <f t="shared" si="29"/>
        <v/>
      </c>
    </row>
    <row r="373" spans="1:24" x14ac:dyDescent="0.2">
      <c r="A373" s="83" t="str">
        <f t="shared" si="25"/>
        <v/>
      </c>
      <c r="B373" s="29" t="str">
        <f>IF(FFA!B376="","",FFA!B376)</f>
        <v/>
      </c>
      <c r="C373" s="81" t="str">
        <f>FFA!C376</f>
        <v>93-A</v>
      </c>
      <c r="D373" s="29" t="str">
        <f>IF(FFA!D376="","",FFA!D376)</f>
        <v/>
      </c>
      <c r="E373" s="31">
        <f>FFA!H376</f>
        <v>0</v>
      </c>
      <c r="F373" s="31">
        <f>FFA!I376</f>
        <v>0</v>
      </c>
      <c r="G373" s="31">
        <f>FFA!M376</f>
        <v>0</v>
      </c>
      <c r="H373" s="31">
        <f>FFA!N376</f>
        <v>0</v>
      </c>
      <c r="I373" s="31">
        <f>FFA!R376</f>
        <v>0</v>
      </c>
      <c r="J373" s="31">
        <f>FFA!S376</f>
        <v>0</v>
      </c>
      <c r="K373" s="31">
        <f>FFA!W376</f>
        <v>0</v>
      </c>
      <c r="L373" s="31">
        <f>FFA!X376</f>
        <v>0</v>
      </c>
      <c r="M373" s="31">
        <f>FFA!AB376</f>
        <v>0</v>
      </c>
      <c r="N373" s="31">
        <f>FFA!AC376</f>
        <v>0</v>
      </c>
      <c r="O373" s="31">
        <f>FFA!AG376</f>
        <v>0</v>
      </c>
      <c r="P373" s="31">
        <f>FFA!AH376</f>
        <v>0</v>
      </c>
      <c r="Q373" s="31">
        <f>FFA!AL376</f>
        <v>0</v>
      </c>
      <c r="R373" s="31">
        <f>FFA!AM376</f>
        <v>0</v>
      </c>
      <c r="S373" s="31">
        <f>FFA!AQ376</f>
        <v>0</v>
      </c>
      <c r="T373" s="31">
        <f>FFA!AR376</f>
        <v>0</v>
      </c>
      <c r="U373" s="31" t="str">
        <f t="shared" si="26"/>
        <v/>
      </c>
      <c r="V373" s="31" t="str">
        <f t="shared" si="27"/>
        <v/>
      </c>
      <c r="W373" s="31" t="str">
        <f t="shared" si="28"/>
        <v/>
      </c>
      <c r="X373" s="83" t="str">
        <f t="shared" si="29"/>
        <v/>
      </c>
    </row>
    <row r="374" spans="1:24" x14ac:dyDescent="0.2">
      <c r="A374" s="83" t="str">
        <f t="shared" si="25"/>
        <v/>
      </c>
      <c r="B374" s="29">
        <f>IF(FFA!B377="","",FFA!B377)</f>
        <v>0</v>
      </c>
      <c r="C374" s="81" t="str">
        <f>FFA!C377</f>
        <v>93-B</v>
      </c>
      <c r="D374" s="29" t="str">
        <f>IF(FFA!D377="","",FFA!D377)</f>
        <v/>
      </c>
      <c r="E374" s="31">
        <f>FFA!H377</f>
        <v>0</v>
      </c>
      <c r="F374" s="31">
        <f>FFA!I377</f>
        <v>0</v>
      </c>
      <c r="G374" s="31">
        <f>FFA!M377</f>
        <v>0</v>
      </c>
      <c r="H374" s="31">
        <f>FFA!N377</f>
        <v>0</v>
      </c>
      <c r="I374" s="31">
        <f>FFA!R377</f>
        <v>0</v>
      </c>
      <c r="J374" s="31">
        <f>FFA!S377</f>
        <v>0</v>
      </c>
      <c r="K374" s="31">
        <f>FFA!W377</f>
        <v>0</v>
      </c>
      <c r="L374" s="31">
        <f>FFA!X377</f>
        <v>0</v>
      </c>
      <c r="M374" s="31">
        <f>FFA!AB377</f>
        <v>0</v>
      </c>
      <c r="N374" s="31">
        <f>FFA!AC377</f>
        <v>0</v>
      </c>
      <c r="O374" s="31">
        <f>FFA!AG377</f>
        <v>0</v>
      </c>
      <c r="P374" s="31">
        <f>FFA!AH377</f>
        <v>0</v>
      </c>
      <c r="Q374" s="31">
        <f>FFA!AL377</f>
        <v>0</v>
      </c>
      <c r="R374" s="31">
        <f>FFA!AM377</f>
        <v>0</v>
      </c>
      <c r="S374" s="31">
        <f>FFA!AQ377</f>
        <v>0</v>
      </c>
      <c r="T374" s="31">
        <f>FFA!AR377</f>
        <v>0</v>
      </c>
      <c r="U374" s="31" t="str">
        <f t="shared" si="26"/>
        <v/>
      </c>
      <c r="V374" s="31" t="str">
        <f t="shared" si="27"/>
        <v/>
      </c>
      <c r="W374" s="31" t="str">
        <f t="shared" si="28"/>
        <v/>
      </c>
      <c r="X374" s="83" t="str">
        <f t="shared" si="29"/>
        <v/>
      </c>
    </row>
    <row r="375" spans="1:24" x14ac:dyDescent="0.2">
      <c r="A375" s="83" t="str">
        <f t="shared" si="25"/>
        <v/>
      </c>
      <c r="B375" s="29">
        <f>IF(FFA!B378="","",FFA!B378)</f>
        <v>0</v>
      </c>
      <c r="C375" s="81" t="str">
        <f>FFA!C378</f>
        <v>93-C</v>
      </c>
      <c r="D375" s="29" t="str">
        <f>IF(FFA!D378="","",FFA!D378)</f>
        <v/>
      </c>
      <c r="E375" s="31">
        <f>FFA!H378</f>
        <v>0</v>
      </c>
      <c r="F375" s="31">
        <f>FFA!I378</f>
        <v>0</v>
      </c>
      <c r="G375" s="31">
        <f>FFA!M378</f>
        <v>0</v>
      </c>
      <c r="H375" s="31">
        <f>FFA!N378</f>
        <v>0</v>
      </c>
      <c r="I375" s="31">
        <f>FFA!R378</f>
        <v>0</v>
      </c>
      <c r="J375" s="31">
        <f>FFA!S378</f>
        <v>0</v>
      </c>
      <c r="K375" s="31">
        <f>FFA!W378</f>
        <v>0</v>
      </c>
      <c r="L375" s="31">
        <f>FFA!X378</f>
        <v>0</v>
      </c>
      <c r="M375" s="31">
        <f>FFA!AB378</f>
        <v>0</v>
      </c>
      <c r="N375" s="31">
        <f>FFA!AC378</f>
        <v>0</v>
      </c>
      <c r="O375" s="31">
        <f>FFA!AG378</f>
        <v>0</v>
      </c>
      <c r="P375" s="31">
        <f>FFA!AH378</f>
        <v>0</v>
      </c>
      <c r="Q375" s="31">
        <f>FFA!AL378</f>
        <v>0</v>
      </c>
      <c r="R375" s="31">
        <f>FFA!AM378</f>
        <v>0</v>
      </c>
      <c r="S375" s="31">
        <f>FFA!AQ378</f>
        <v>0</v>
      </c>
      <c r="T375" s="31">
        <f>FFA!AR378</f>
        <v>0</v>
      </c>
      <c r="U375" s="31" t="str">
        <f t="shared" si="26"/>
        <v/>
      </c>
      <c r="V375" s="31" t="str">
        <f t="shared" si="27"/>
        <v/>
      </c>
      <c r="W375" s="31" t="str">
        <f t="shared" si="28"/>
        <v/>
      </c>
      <c r="X375" s="83" t="str">
        <f t="shared" si="29"/>
        <v/>
      </c>
    </row>
    <row r="376" spans="1:24" x14ac:dyDescent="0.2">
      <c r="A376" s="83" t="str">
        <f t="shared" si="25"/>
        <v/>
      </c>
      <c r="B376" s="29">
        <f>IF(FFA!B379="","",FFA!B379)</f>
        <v>0</v>
      </c>
      <c r="C376" s="81" t="str">
        <f>FFA!C379</f>
        <v>93-D</v>
      </c>
      <c r="D376" s="29" t="str">
        <f>IF(FFA!D379="","",FFA!D379)</f>
        <v/>
      </c>
      <c r="E376" s="31">
        <f>FFA!H379</f>
        <v>0</v>
      </c>
      <c r="F376" s="31">
        <f>FFA!I379</f>
        <v>0</v>
      </c>
      <c r="G376" s="31">
        <f>FFA!M379</f>
        <v>0</v>
      </c>
      <c r="H376" s="31">
        <f>FFA!N379</f>
        <v>0</v>
      </c>
      <c r="I376" s="31">
        <f>FFA!R379</f>
        <v>0</v>
      </c>
      <c r="J376" s="31">
        <f>FFA!S379</f>
        <v>0</v>
      </c>
      <c r="K376" s="31">
        <f>FFA!W379</f>
        <v>0</v>
      </c>
      <c r="L376" s="31">
        <f>FFA!X379</f>
        <v>0</v>
      </c>
      <c r="M376" s="31">
        <f>FFA!AB379</f>
        <v>0</v>
      </c>
      <c r="N376" s="31">
        <f>FFA!AC379</f>
        <v>0</v>
      </c>
      <c r="O376" s="31">
        <f>FFA!AG379</f>
        <v>0</v>
      </c>
      <c r="P376" s="31">
        <f>FFA!AH379</f>
        <v>0</v>
      </c>
      <c r="Q376" s="31">
        <f>FFA!AL379</f>
        <v>0</v>
      </c>
      <c r="R376" s="31">
        <f>FFA!AM379</f>
        <v>0</v>
      </c>
      <c r="S376" s="31">
        <f>FFA!AQ379</f>
        <v>0</v>
      </c>
      <c r="T376" s="31">
        <f>FFA!AR379</f>
        <v>0</v>
      </c>
      <c r="U376" s="31" t="str">
        <f t="shared" si="26"/>
        <v/>
      </c>
      <c r="V376" s="31" t="str">
        <f t="shared" si="27"/>
        <v/>
      </c>
      <c r="W376" s="31" t="str">
        <f t="shared" si="28"/>
        <v/>
      </c>
      <c r="X376" s="83" t="str">
        <f t="shared" si="29"/>
        <v/>
      </c>
    </row>
    <row r="377" spans="1:24" x14ac:dyDescent="0.2">
      <c r="A377" s="83" t="str">
        <f t="shared" si="25"/>
        <v/>
      </c>
      <c r="B377" s="29" t="str">
        <f>IF(FFA!B380="","",FFA!B380)</f>
        <v/>
      </c>
      <c r="C377" s="81" t="str">
        <f>FFA!C380</f>
        <v>94-A</v>
      </c>
      <c r="D377" s="29" t="str">
        <f>IF(FFA!D380="","",FFA!D380)</f>
        <v/>
      </c>
      <c r="E377" s="31">
        <f>FFA!H380</f>
        <v>0</v>
      </c>
      <c r="F377" s="31">
        <f>FFA!I380</f>
        <v>0</v>
      </c>
      <c r="G377" s="31">
        <f>FFA!M380</f>
        <v>0</v>
      </c>
      <c r="H377" s="31">
        <f>FFA!N380</f>
        <v>0</v>
      </c>
      <c r="I377" s="31">
        <f>FFA!R380</f>
        <v>0</v>
      </c>
      <c r="J377" s="31">
        <f>FFA!S380</f>
        <v>0</v>
      </c>
      <c r="K377" s="31">
        <f>FFA!W380</f>
        <v>0</v>
      </c>
      <c r="L377" s="31">
        <f>FFA!X380</f>
        <v>0</v>
      </c>
      <c r="M377" s="31">
        <f>FFA!AB380</f>
        <v>0</v>
      </c>
      <c r="N377" s="31">
        <f>FFA!AC380</f>
        <v>0</v>
      </c>
      <c r="O377" s="31">
        <f>FFA!AG380</f>
        <v>0</v>
      </c>
      <c r="P377" s="31">
        <f>FFA!AH380</f>
        <v>0</v>
      </c>
      <c r="Q377" s="31">
        <f>FFA!AL380</f>
        <v>0</v>
      </c>
      <c r="R377" s="31">
        <f>FFA!AM380</f>
        <v>0</v>
      </c>
      <c r="S377" s="31">
        <f>FFA!AQ380</f>
        <v>0</v>
      </c>
      <c r="T377" s="31">
        <f>FFA!AR380</f>
        <v>0</v>
      </c>
      <c r="U377" s="31" t="str">
        <f t="shared" si="26"/>
        <v/>
      </c>
      <c r="V377" s="31" t="str">
        <f t="shared" si="27"/>
        <v/>
      </c>
      <c r="W377" s="31" t="str">
        <f t="shared" si="28"/>
        <v/>
      </c>
      <c r="X377" s="83" t="str">
        <f t="shared" si="29"/>
        <v/>
      </c>
    </row>
    <row r="378" spans="1:24" x14ac:dyDescent="0.2">
      <c r="A378" s="83" t="str">
        <f t="shared" si="25"/>
        <v/>
      </c>
      <c r="B378" s="29">
        <f>IF(FFA!B381="","",FFA!B381)</f>
        <v>0</v>
      </c>
      <c r="C378" s="81" t="str">
        <f>FFA!C381</f>
        <v>94-B</v>
      </c>
      <c r="D378" s="29" t="str">
        <f>IF(FFA!D381="","",FFA!D381)</f>
        <v/>
      </c>
      <c r="E378" s="31">
        <f>FFA!H381</f>
        <v>0</v>
      </c>
      <c r="F378" s="31">
        <f>FFA!I381</f>
        <v>0</v>
      </c>
      <c r="G378" s="31">
        <f>FFA!M381</f>
        <v>0</v>
      </c>
      <c r="H378" s="31">
        <f>FFA!N381</f>
        <v>0</v>
      </c>
      <c r="I378" s="31">
        <f>FFA!R381</f>
        <v>0</v>
      </c>
      <c r="J378" s="31">
        <f>FFA!S381</f>
        <v>0</v>
      </c>
      <c r="K378" s="31">
        <f>FFA!W381</f>
        <v>0</v>
      </c>
      <c r="L378" s="31">
        <f>FFA!X381</f>
        <v>0</v>
      </c>
      <c r="M378" s="31">
        <f>FFA!AB381</f>
        <v>0</v>
      </c>
      <c r="N378" s="31">
        <f>FFA!AC381</f>
        <v>0</v>
      </c>
      <c r="O378" s="31">
        <f>FFA!AG381</f>
        <v>0</v>
      </c>
      <c r="P378" s="31">
        <f>FFA!AH381</f>
        <v>0</v>
      </c>
      <c r="Q378" s="31">
        <f>FFA!AL381</f>
        <v>0</v>
      </c>
      <c r="R378" s="31">
        <f>FFA!AM381</f>
        <v>0</v>
      </c>
      <c r="S378" s="31">
        <f>FFA!AQ381</f>
        <v>0</v>
      </c>
      <c r="T378" s="31">
        <f>FFA!AR381</f>
        <v>0</v>
      </c>
      <c r="U378" s="31" t="str">
        <f t="shared" si="26"/>
        <v/>
      </c>
      <c r="V378" s="31" t="str">
        <f t="shared" si="27"/>
        <v/>
      </c>
      <c r="W378" s="31" t="str">
        <f t="shared" si="28"/>
        <v/>
      </c>
      <c r="X378" s="83" t="str">
        <f t="shared" si="29"/>
        <v/>
      </c>
    </row>
    <row r="379" spans="1:24" x14ac:dyDescent="0.2">
      <c r="A379" s="83" t="str">
        <f t="shared" si="25"/>
        <v/>
      </c>
      <c r="B379" s="29">
        <f>IF(FFA!B382="","",FFA!B382)</f>
        <v>0</v>
      </c>
      <c r="C379" s="81" t="str">
        <f>FFA!C382</f>
        <v>94-C</v>
      </c>
      <c r="D379" s="29" t="str">
        <f>IF(FFA!D382="","",FFA!D382)</f>
        <v/>
      </c>
      <c r="E379" s="31">
        <f>FFA!H382</f>
        <v>0</v>
      </c>
      <c r="F379" s="31">
        <f>FFA!I382</f>
        <v>0</v>
      </c>
      <c r="G379" s="31">
        <f>FFA!M382</f>
        <v>0</v>
      </c>
      <c r="H379" s="31">
        <f>FFA!N382</f>
        <v>0</v>
      </c>
      <c r="I379" s="31">
        <f>FFA!R382</f>
        <v>0</v>
      </c>
      <c r="J379" s="31">
        <f>FFA!S382</f>
        <v>0</v>
      </c>
      <c r="K379" s="31">
        <f>FFA!W382</f>
        <v>0</v>
      </c>
      <c r="L379" s="31">
        <f>FFA!X382</f>
        <v>0</v>
      </c>
      <c r="M379" s="31">
        <f>FFA!AB382</f>
        <v>0</v>
      </c>
      <c r="N379" s="31">
        <f>FFA!AC382</f>
        <v>0</v>
      </c>
      <c r="O379" s="31">
        <f>FFA!AG382</f>
        <v>0</v>
      </c>
      <c r="P379" s="31">
        <f>FFA!AH382</f>
        <v>0</v>
      </c>
      <c r="Q379" s="31">
        <f>FFA!AL382</f>
        <v>0</v>
      </c>
      <c r="R379" s="31">
        <f>FFA!AM382</f>
        <v>0</v>
      </c>
      <c r="S379" s="31">
        <f>FFA!AQ382</f>
        <v>0</v>
      </c>
      <c r="T379" s="31">
        <f>FFA!AR382</f>
        <v>0</v>
      </c>
      <c r="U379" s="31" t="str">
        <f t="shared" si="26"/>
        <v/>
      </c>
      <c r="V379" s="31" t="str">
        <f t="shared" si="27"/>
        <v/>
      </c>
      <c r="W379" s="31" t="str">
        <f t="shared" si="28"/>
        <v/>
      </c>
      <c r="X379" s="83" t="str">
        <f t="shared" si="29"/>
        <v/>
      </c>
    </row>
    <row r="380" spans="1:24" x14ac:dyDescent="0.2">
      <c r="A380" s="83" t="str">
        <f t="shared" si="25"/>
        <v/>
      </c>
      <c r="B380" s="29">
        <f>IF(FFA!B383="","",FFA!B383)</f>
        <v>0</v>
      </c>
      <c r="C380" s="81" t="str">
        <f>FFA!C383</f>
        <v>94-D</v>
      </c>
      <c r="D380" s="29" t="str">
        <f>IF(FFA!D383="","",FFA!D383)</f>
        <v/>
      </c>
      <c r="E380" s="31">
        <f>FFA!H383</f>
        <v>0</v>
      </c>
      <c r="F380" s="31">
        <f>FFA!I383</f>
        <v>0</v>
      </c>
      <c r="G380" s="31">
        <f>FFA!M383</f>
        <v>0</v>
      </c>
      <c r="H380" s="31">
        <f>FFA!N383</f>
        <v>0</v>
      </c>
      <c r="I380" s="31">
        <f>FFA!R383</f>
        <v>0</v>
      </c>
      <c r="J380" s="31">
        <f>FFA!S383</f>
        <v>0</v>
      </c>
      <c r="K380" s="31">
        <f>FFA!W383</f>
        <v>0</v>
      </c>
      <c r="L380" s="31">
        <f>FFA!X383</f>
        <v>0</v>
      </c>
      <c r="M380" s="31">
        <f>FFA!AB383</f>
        <v>0</v>
      </c>
      <c r="N380" s="31">
        <f>FFA!AC383</f>
        <v>0</v>
      </c>
      <c r="O380" s="31">
        <f>FFA!AG383</f>
        <v>0</v>
      </c>
      <c r="P380" s="31">
        <f>FFA!AH383</f>
        <v>0</v>
      </c>
      <c r="Q380" s="31">
        <f>FFA!AL383</f>
        <v>0</v>
      </c>
      <c r="R380" s="31">
        <f>FFA!AM383</f>
        <v>0</v>
      </c>
      <c r="S380" s="31">
        <f>FFA!AQ383</f>
        <v>0</v>
      </c>
      <c r="T380" s="31">
        <f>FFA!AR383</f>
        <v>0</v>
      </c>
      <c r="U380" s="31" t="str">
        <f t="shared" si="26"/>
        <v/>
      </c>
      <c r="V380" s="31" t="str">
        <f t="shared" si="27"/>
        <v/>
      </c>
      <c r="W380" s="31" t="str">
        <f t="shared" si="28"/>
        <v/>
      </c>
      <c r="X380" s="83" t="str">
        <f t="shared" si="29"/>
        <v/>
      </c>
    </row>
    <row r="381" spans="1:24" x14ac:dyDescent="0.2">
      <c r="A381" s="83" t="str">
        <f t="shared" si="25"/>
        <v/>
      </c>
      <c r="B381" s="29" t="str">
        <f>IF(FFA!B384="","",FFA!B384)</f>
        <v/>
      </c>
      <c r="C381" s="81" t="str">
        <f>FFA!C384</f>
        <v>95-A</v>
      </c>
      <c r="D381" s="29" t="str">
        <f>IF(FFA!D384="","",FFA!D384)</f>
        <v/>
      </c>
      <c r="E381" s="31">
        <f>FFA!H384</f>
        <v>0</v>
      </c>
      <c r="F381" s="31">
        <f>FFA!I384</f>
        <v>0</v>
      </c>
      <c r="G381" s="31">
        <f>FFA!M384</f>
        <v>0</v>
      </c>
      <c r="H381" s="31">
        <f>FFA!N384</f>
        <v>0</v>
      </c>
      <c r="I381" s="31">
        <f>FFA!R384</f>
        <v>0</v>
      </c>
      <c r="J381" s="31">
        <f>FFA!S384</f>
        <v>0</v>
      </c>
      <c r="K381" s="31">
        <f>FFA!W384</f>
        <v>0</v>
      </c>
      <c r="L381" s="31">
        <f>FFA!X384</f>
        <v>0</v>
      </c>
      <c r="M381" s="31">
        <f>FFA!AB384</f>
        <v>0</v>
      </c>
      <c r="N381" s="31">
        <f>FFA!AC384</f>
        <v>0</v>
      </c>
      <c r="O381" s="31">
        <f>FFA!AG384</f>
        <v>0</v>
      </c>
      <c r="P381" s="31">
        <f>FFA!AH384</f>
        <v>0</v>
      </c>
      <c r="Q381" s="31">
        <f>FFA!AL384</f>
        <v>0</v>
      </c>
      <c r="R381" s="31">
        <f>FFA!AM384</f>
        <v>0</v>
      </c>
      <c r="S381" s="31">
        <f>FFA!AQ384</f>
        <v>0</v>
      </c>
      <c r="T381" s="31">
        <f>FFA!AR384</f>
        <v>0</v>
      </c>
      <c r="U381" s="31" t="str">
        <f t="shared" si="26"/>
        <v/>
      </c>
      <c r="V381" s="31" t="str">
        <f t="shared" si="27"/>
        <v/>
      </c>
      <c r="W381" s="31" t="str">
        <f t="shared" si="28"/>
        <v/>
      </c>
      <c r="X381" s="83" t="str">
        <f t="shared" si="29"/>
        <v/>
      </c>
    </row>
    <row r="382" spans="1:24" x14ac:dyDescent="0.2">
      <c r="A382" s="83" t="str">
        <f t="shared" si="25"/>
        <v/>
      </c>
      <c r="B382" s="29">
        <f>IF(FFA!B385="","",FFA!B385)</f>
        <v>0</v>
      </c>
      <c r="C382" s="81" t="str">
        <f>FFA!C385</f>
        <v>95-B</v>
      </c>
      <c r="D382" s="29" t="str">
        <f>IF(FFA!D385="","",FFA!D385)</f>
        <v/>
      </c>
      <c r="E382" s="31">
        <f>FFA!H385</f>
        <v>0</v>
      </c>
      <c r="F382" s="31">
        <f>FFA!I385</f>
        <v>0</v>
      </c>
      <c r="G382" s="31">
        <f>FFA!M385</f>
        <v>0</v>
      </c>
      <c r="H382" s="31">
        <f>FFA!N385</f>
        <v>0</v>
      </c>
      <c r="I382" s="31">
        <f>FFA!R385</f>
        <v>0</v>
      </c>
      <c r="J382" s="31">
        <f>FFA!S385</f>
        <v>0</v>
      </c>
      <c r="K382" s="31">
        <f>FFA!W385</f>
        <v>0</v>
      </c>
      <c r="L382" s="31">
        <f>FFA!X385</f>
        <v>0</v>
      </c>
      <c r="M382" s="31">
        <f>FFA!AB385</f>
        <v>0</v>
      </c>
      <c r="N382" s="31">
        <f>FFA!AC385</f>
        <v>0</v>
      </c>
      <c r="O382" s="31">
        <f>FFA!AG385</f>
        <v>0</v>
      </c>
      <c r="P382" s="31">
        <f>FFA!AH385</f>
        <v>0</v>
      </c>
      <c r="Q382" s="31">
        <f>FFA!AL385</f>
        <v>0</v>
      </c>
      <c r="R382" s="31">
        <f>FFA!AM385</f>
        <v>0</v>
      </c>
      <c r="S382" s="31">
        <f>FFA!AQ385</f>
        <v>0</v>
      </c>
      <c r="T382" s="31">
        <f>FFA!AR385</f>
        <v>0</v>
      </c>
      <c r="U382" s="31" t="str">
        <f t="shared" si="26"/>
        <v/>
      </c>
      <c r="V382" s="31" t="str">
        <f t="shared" si="27"/>
        <v/>
      </c>
      <c r="W382" s="31" t="str">
        <f t="shared" si="28"/>
        <v/>
      </c>
      <c r="X382" s="83" t="str">
        <f t="shared" si="29"/>
        <v/>
      </c>
    </row>
    <row r="383" spans="1:24" x14ac:dyDescent="0.2">
      <c r="A383" s="83" t="str">
        <f t="shared" si="25"/>
        <v/>
      </c>
      <c r="B383" s="29">
        <f>IF(FFA!B386="","",FFA!B386)</f>
        <v>0</v>
      </c>
      <c r="C383" s="81" t="str">
        <f>FFA!C386</f>
        <v>95-C</v>
      </c>
      <c r="D383" s="29" t="str">
        <f>IF(FFA!D386="","",FFA!D386)</f>
        <v/>
      </c>
      <c r="E383" s="31">
        <f>FFA!H386</f>
        <v>0</v>
      </c>
      <c r="F383" s="31">
        <f>FFA!I386</f>
        <v>0</v>
      </c>
      <c r="G383" s="31">
        <f>FFA!M386</f>
        <v>0</v>
      </c>
      <c r="H383" s="31">
        <f>FFA!N386</f>
        <v>0</v>
      </c>
      <c r="I383" s="31">
        <f>FFA!R386</f>
        <v>0</v>
      </c>
      <c r="J383" s="31">
        <f>FFA!S386</f>
        <v>0</v>
      </c>
      <c r="K383" s="31">
        <f>FFA!W386</f>
        <v>0</v>
      </c>
      <c r="L383" s="31">
        <f>FFA!X386</f>
        <v>0</v>
      </c>
      <c r="M383" s="31">
        <f>FFA!AB386</f>
        <v>0</v>
      </c>
      <c r="N383" s="31">
        <f>FFA!AC386</f>
        <v>0</v>
      </c>
      <c r="O383" s="31">
        <f>FFA!AG386</f>
        <v>0</v>
      </c>
      <c r="P383" s="31">
        <f>FFA!AH386</f>
        <v>0</v>
      </c>
      <c r="Q383" s="31">
        <f>FFA!AL386</f>
        <v>0</v>
      </c>
      <c r="R383" s="31">
        <f>FFA!AM386</f>
        <v>0</v>
      </c>
      <c r="S383" s="31">
        <f>FFA!AQ386</f>
        <v>0</v>
      </c>
      <c r="T383" s="31">
        <f>FFA!AR386</f>
        <v>0</v>
      </c>
      <c r="U383" s="31" t="str">
        <f t="shared" si="26"/>
        <v/>
      </c>
      <c r="V383" s="31" t="str">
        <f t="shared" si="27"/>
        <v/>
      </c>
      <c r="W383" s="31" t="str">
        <f t="shared" si="28"/>
        <v/>
      </c>
      <c r="X383" s="83" t="str">
        <f t="shared" si="29"/>
        <v/>
      </c>
    </row>
    <row r="384" spans="1:24" x14ac:dyDescent="0.2">
      <c r="A384" s="83" t="str">
        <f t="shared" si="25"/>
        <v/>
      </c>
      <c r="B384" s="29">
        <f>IF(FFA!B387="","",FFA!B387)</f>
        <v>0</v>
      </c>
      <c r="C384" s="81" t="str">
        <f>FFA!C387</f>
        <v>95-D</v>
      </c>
      <c r="D384" s="29" t="str">
        <f>IF(FFA!D387="","",FFA!D387)</f>
        <v/>
      </c>
      <c r="E384" s="31">
        <f>FFA!H387</f>
        <v>0</v>
      </c>
      <c r="F384" s="31">
        <f>FFA!I387</f>
        <v>0</v>
      </c>
      <c r="G384" s="31">
        <f>FFA!M387</f>
        <v>0</v>
      </c>
      <c r="H384" s="31">
        <f>FFA!N387</f>
        <v>0</v>
      </c>
      <c r="I384" s="31">
        <f>FFA!R387</f>
        <v>0</v>
      </c>
      <c r="J384" s="31">
        <f>FFA!S387</f>
        <v>0</v>
      </c>
      <c r="K384" s="31">
        <f>FFA!W387</f>
        <v>0</v>
      </c>
      <c r="L384" s="31">
        <f>FFA!X387</f>
        <v>0</v>
      </c>
      <c r="M384" s="31">
        <f>FFA!AB387</f>
        <v>0</v>
      </c>
      <c r="N384" s="31">
        <f>FFA!AC387</f>
        <v>0</v>
      </c>
      <c r="O384" s="31">
        <f>FFA!AG387</f>
        <v>0</v>
      </c>
      <c r="P384" s="31">
        <f>FFA!AH387</f>
        <v>0</v>
      </c>
      <c r="Q384" s="31">
        <f>FFA!AL387</f>
        <v>0</v>
      </c>
      <c r="R384" s="31">
        <f>FFA!AM387</f>
        <v>0</v>
      </c>
      <c r="S384" s="31">
        <f>FFA!AQ387</f>
        <v>0</v>
      </c>
      <c r="T384" s="31">
        <f>FFA!AR387</f>
        <v>0</v>
      </c>
      <c r="U384" s="31" t="str">
        <f t="shared" si="26"/>
        <v/>
      </c>
      <c r="V384" s="31" t="str">
        <f t="shared" si="27"/>
        <v/>
      </c>
      <c r="W384" s="31" t="str">
        <f t="shared" si="28"/>
        <v/>
      </c>
      <c r="X384" s="83" t="str">
        <f t="shared" si="29"/>
        <v/>
      </c>
    </row>
    <row r="385" spans="1:24" x14ac:dyDescent="0.2">
      <c r="A385" s="83" t="str">
        <f t="shared" si="25"/>
        <v/>
      </c>
      <c r="B385" s="29" t="str">
        <f>IF(FFA!B388="","",FFA!B388)</f>
        <v/>
      </c>
      <c r="C385" s="81" t="str">
        <f>FFA!C388</f>
        <v>96-A</v>
      </c>
      <c r="D385" s="29" t="str">
        <f>IF(FFA!D388="","",FFA!D388)</f>
        <v/>
      </c>
      <c r="E385" s="31">
        <f>FFA!H388</f>
        <v>0</v>
      </c>
      <c r="F385" s="31">
        <f>FFA!I388</f>
        <v>0</v>
      </c>
      <c r="G385" s="31">
        <f>FFA!M388</f>
        <v>0</v>
      </c>
      <c r="H385" s="31">
        <f>FFA!N388</f>
        <v>0</v>
      </c>
      <c r="I385" s="31">
        <f>FFA!R388</f>
        <v>0</v>
      </c>
      <c r="J385" s="31">
        <f>FFA!S388</f>
        <v>0</v>
      </c>
      <c r="K385" s="31">
        <f>FFA!W388</f>
        <v>0</v>
      </c>
      <c r="L385" s="31">
        <f>FFA!X388</f>
        <v>0</v>
      </c>
      <c r="M385" s="31">
        <f>FFA!AB388</f>
        <v>0</v>
      </c>
      <c r="N385" s="31">
        <f>FFA!AC388</f>
        <v>0</v>
      </c>
      <c r="O385" s="31">
        <f>FFA!AG388</f>
        <v>0</v>
      </c>
      <c r="P385" s="31">
        <f>FFA!AH388</f>
        <v>0</v>
      </c>
      <c r="Q385" s="31">
        <f>FFA!AL388</f>
        <v>0</v>
      </c>
      <c r="R385" s="31">
        <f>FFA!AM388</f>
        <v>0</v>
      </c>
      <c r="S385" s="31">
        <f>FFA!AQ388</f>
        <v>0</v>
      </c>
      <c r="T385" s="31">
        <f>FFA!AR388</f>
        <v>0</v>
      </c>
      <c r="U385" s="31" t="str">
        <f t="shared" si="26"/>
        <v/>
      </c>
      <c r="V385" s="31" t="str">
        <f t="shared" si="27"/>
        <v/>
      </c>
      <c r="W385" s="31" t="str">
        <f t="shared" si="28"/>
        <v/>
      </c>
      <c r="X385" s="83" t="str">
        <f t="shared" si="29"/>
        <v/>
      </c>
    </row>
    <row r="386" spans="1:24" x14ac:dyDescent="0.2">
      <c r="A386" s="83" t="str">
        <f t="shared" si="25"/>
        <v/>
      </c>
      <c r="B386" s="29">
        <f>IF(FFA!B389="","",FFA!B389)</f>
        <v>0</v>
      </c>
      <c r="C386" s="81" t="str">
        <f>FFA!C389</f>
        <v>96-B</v>
      </c>
      <c r="D386" s="29" t="str">
        <f>IF(FFA!D389="","",FFA!D389)</f>
        <v/>
      </c>
      <c r="E386" s="31">
        <f>FFA!H389</f>
        <v>0</v>
      </c>
      <c r="F386" s="31">
        <f>FFA!I389</f>
        <v>0</v>
      </c>
      <c r="G386" s="31">
        <f>FFA!M389</f>
        <v>0</v>
      </c>
      <c r="H386" s="31">
        <f>FFA!N389</f>
        <v>0</v>
      </c>
      <c r="I386" s="31">
        <f>FFA!R389</f>
        <v>0</v>
      </c>
      <c r="J386" s="31">
        <f>FFA!S389</f>
        <v>0</v>
      </c>
      <c r="K386" s="31">
        <f>FFA!W389</f>
        <v>0</v>
      </c>
      <c r="L386" s="31">
        <f>FFA!X389</f>
        <v>0</v>
      </c>
      <c r="M386" s="31">
        <f>FFA!AB389</f>
        <v>0</v>
      </c>
      <c r="N386" s="31">
        <f>FFA!AC389</f>
        <v>0</v>
      </c>
      <c r="O386" s="31">
        <f>FFA!AG389</f>
        <v>0</v>
      </c>
      <c r="P386" s="31">
        <f>FFA!AH389</f>
        <v>0</v>
      </c>
      <c r="Q386" s="31">
        <f>FFA!AL389</f>
        <v>0</v>
      </c>
      <c r="R386" s="31">
        <f>FFA!AM389</f>
        <v>0</v>
      </c>
      <c r="S386" s="31">
        <f>FFA!AQ389</f>
        <v>0</v>
      </c>
      <c r="T386" s="31">
        <f>FFA!AR389</f>
        <v>0</v>
      </c>
      <c r="U386" s="31" t="str">
        <f t="shared" si="26"/>
        <v/>
      </c>
      <c r="V386" s="31" t="str">
        <f t="shared" si="27"/>
        <v/>
      </c>
      <c r="W386" s="31" t="str">
        <f t="shared" si="28"/>
        <v/>
      </c>
      <c r="X386" s="83" t="str">
        <f t="shared" si="29"/>
        <v/>
      </c>
    </row>
    <row r="387" spans="1:24" x14ac:dyDescent="0.2">
      <c r="A387" s="83" t="str">
        <f t="shared" si="25"/>
        <v/>
      </c>
      <c r="B387" s="29">
        <f>IF(FFA!B390="","",FFA!B390)</f>
        <v>0</v>
      </c>
      <c r="C387" s="81" t="str">
        <f>FFA!C390</f>
        <v>96-C</v>
      </c>
      <c r="D387" s="29" t="str">
        <f>IF(FFA!D390="","",FFA!D390)</f>
        <v/>
      </c>
      <c r="E387" s="31">
        <f>FFA!H390</f>
        <v>0</v>
      </c>
      <c r="F387" s="31">
        <f>FFA!I390</f>
        <v>0</v>
      </c>
      <c r="G387" s="31">
        <f>FFA!M390</f>
        <v>0</v>
      </c>
      <c r="H387" s="31">
        <f>FFA!N390</f>
        <v>0</v>
      </c>
      <c r="I387" s="31">
        <f>FFA!R390</f>
        <v>0</v>
      </c>
      <c r="J387" s="31">
        <f>FFA!S390</f>
        <v>0</v>
      </c>
      <c r="K387" s="31">
        <f>FFA!W390</f>
        <v>0</v>
      </c>
      <c r="L387" s="31">
        <f>FFA!X390</f>
        <v>0</v>
      </c>
      <c r="M387" s="31">
        <f>FFA!AB390</f>
        <v>0</v>
      </c>
      <c r="N387" s="31">
        <f>FFA!AC390</f>
        <v>0</v>
      </c>
      <c r="O387" s="31">
        <f>FFA!AG390</f>
        <v>0</v>
      </c>
      <c r="P387" s="31">
        <f>FFA!AH390</f>
        <v>0</v>
      </c>
      <c r="Q387" s="31">
        <f>FFA!AL390</f>
        <v>0</v>
      </c>
      <c r="R387" s="31">
        <f>FFA!AM390</f>
        <v>0</v>
      </c>
      <c r="S387" s="31">
        <f>FFA!AQ390</f>
        <v>0</v>
      </c>
      <c r="T387" s="31">
        <f>FFA!AR390</f>
        <v>0</v>
      </c>
      <c r="U387" s="31" t="str">
        <f t="shared" si="26"/>
        <v/>
      </c>
      <c r="V387" s="31" t="str">
        <f t="shared" si="27"/>
        <v/>
      </c>
      <c r="W387" s="31" t="str">
        <f t="shared" si="28"/>
        <v/>
      </c>
      <c r="X387" s="83" t="str">
        <f t="shared" si="29"/>
        <v/>
      </c>
    </row>
    <row r="388" spans="1:24" x14ac:dyDescent="0.2">
      <c r="A388" s="83" t="str">
        <f t="shared" si="25"/>
        <v/>
      </c>
      <c r="B388" s="29">
        <f>IF(FFA!B391="","",FFA!B391)</f>
        <v>0</v>
      </c>
      <c r="C388" s="81" t="str">
        <f>FFA!C391</f>
        <v>96-D</v>
      </c>
      <c r="D388" s="29" t="str">
        <f>IF(FFA!D391="","",FFA!D391)</f>
        <v/>
      </c>
      <c r="E388" s="31">
        <f>FFA!H391</f>
        <v>0</v>
      </c>
      <c r="F388" s="31">
        <f>FFA!I391</f>
        <v>0</v>
      </c>
      <c r="G388" s="31">
        <f>FFA!M391</f>
        <v>0</v>
      </c>
      <c r="H388" s="31">
        <f>FFA!N391</f>
        <v>0</v>
      </c>
      <c r="I388" s="31">
        <f>FFA!R391</f>
        <v>0</v>
      </c>
      <c r="J388" s="31">
        <f>FFA!S391</f>
        <v>0</v>
      </c>
      <c r="K388" s="31">
        <f>FFA!W391</f>
        <v>0</v>
      </c>
      <c r="L388" s="31">
        <f>FFA!X391</f>
        <v>0</v>
      </c>
      <c r="M388" s="31">
        <f>FFA!AB391</f>
        <v>0</v>
      </c>
      <c r="N388" s="31">
        <f>FFA!AC391</f>
        <v>0</v>
      </c>
      <c r="O388" s="31">
        <f>FFA!AG391</f>
        <v>0</v>
      </c>
      <c r="P388" s="31">
        <f>FFA!AH391</f>
        <v>0</v>
      </c>
      <c r="Q388" s="31">
        <f>FFA!AL391</f>
        <v>0</v>
      </c>
      <c r="R388" s="31">
        <f>FFA!AM391</f>
        <v>0</v>
      </c>
      <c r="S388" s="31">
        <f>FFA!AQ391</f>
        <v>0</v>
      </c>
      <c r="T388" s="31">
        <f>FFA!AR391</f>
        <v>0</v>
      </c>
      <c r="U388" s="31" t="str">
        <f t="shared" si="26"/>
        <v/>
      </c>
      <c r="V388" s="31" t="str">
        <f t="shared" si="27"/>
        <v/>
      </c>
      <c r="W388" s="31" t="str">
        <f t="shared" si="28"/>
        <v/>
      </c>
      <c r="X388" s="83" t="str">
        <f t="shared" si="29"/>
        <v/>
      </c>
    </row>
    <row r="389" spans="1:24" x14ac:dyDescent="0.2">
      <c r="A389" s="83" t="str">
        <f t="shared" si="25"/>
        <v/>
      </c>
      <c r="B389" s="29" t="str">
        <f>IF(FFA!B392="","",FFA!B392)</f>
        <v/>
      </c>
      <c r="C389" s="81" t="str">
        <f>FFA!C392</f>
        <v>97-A</v>
      </c>
      <c r="D389" s="29" t="str">
        <f>IF(FFA!D392="","",FFA!D392)</f>
        <v/>
      </c>
      <c r="E389" s="31">
        <f>FFA!H392</f>
        <v>0</v>
      </c>
      <c r="F389" s="31">
        <f>FFA!I392</f>
        <v>0</v>
      </c>
      <c r="G389" s="31">
        <f>FFA!M392</f>
        <v>0</v>
      </c>
      <c r="H389" s="31">
        <f>FFA!N392</f>
        <v>0</v>
      </c>
      <c r="I389" s="31">
        <f>FFA!R392</f>
        <v>0</v>
      </c>
      <c r="J389" s="31">
        <f>FFA!S392</f>
        <v>0</v>
      </c>
      <c r="K389" s="31">
        <f>FFA!W392</f>
        <v>0</v>
      </c>
      <c r="L389" s="31">
        <f>FFA!X392</f>
        <v>0</v>
      </c>
      <c r="M389" s="31">
        <f>FFA!AB392</f>
        <v>0</v>
      </c>
      <c r="N389" s="31">
        <f>FFA!AC392</f>
        <v>0</v>
      </c>
      <c r="O389" s="31">
        <f>FFA!AG392</f>
        <v>0</v>
      </c>
      <c r="P389" s="31">
        <f>FFA!AH392</f>
        <v>0</v>
      </c>
      <c r="Q389" s="31">
        <f>FFA!AL392</f>
        <v>0</v>
      </c>
      <c r="R389" s="31">
        <f>FFA!AM392</f>
        <v>0</v>
      </c>
      <c r="S389" s="31">
        <f>FFA!AQ392</f>
        <v>0</v>
      </c>
      <c r="T389" s="31">
        <f>FFA!AR392</f>
        <v>0</v>
      </c>
      <c r="U389" s="31" t="str">
        <f t="shared" si="26"/>
        <v/>
      </c>
      <c r="V389" s="31" t="str">
        <f t="shared" si="27"/>
        <v/>
      </c>
      <c r="W389" s="31" t="str">
        <f t="shared" si="28"/>
        <v/>
      </c>
      <c r="X389" s="83" t="str">
        <f t="shared" si="29"/>
        <v/>
      </c>
    </row>
    <row r="390" spans="1:24" x14ac:dyDescent="0.2">
      <c r="A390" s="83" t="str">
        <f t="shared" ref="A390:A404" si="30">IF(D390="","",RANK(W390,W$5:W$404))</f>
        <v/>
      </c>
      <c r="B390" s="29">
        <f>IF(FFA!B393="","",FFA!B393)</f>
        <v>0</v>
      </c>
      <c r="C390" s="81" t="str">
        <f>FFA!C393</f>
        <v>97-B</v>
      </c>
      <c r="D390" s="29" t="str">
        <f>IF(FFA!D393="","",FFA!D393)</f>
        <v/>
      </c>
      <c r="E390" s="31">
        <f>FFA!H393</f>
        <v>0</v>
      </c>
      <c r="F390" s="31">
        <f>FFA!I393</f>
        <v>0</v>
      </c>
      <c r="G390" s="31">
        <f>FFA!M393</f>
        <v>0</v>
      </c>
      <c r="H390" s="31">
        <f>FFA!N393</f>
        <v>0</v>
      </c>
      <c r="I390" s="31">
        <f>FFA!R393</f>
        <v>0</v>
      </c>
      <c r="J390" s="31">
        <f>FFA!S393</f>
        <v>0</v>
      </c>
      <c r="K390" s="31">
        <f>FFA!W393</f>
        <v>0</v>
      </c>
      <c r="L390" s="31">
        <f>FFA!X393</f>
        <v>0</v>
      </c>
      <c r="M390" s="31">
        <f>FFA!AB393</f>
        <v>0</v>
      </c>
      <c r="N390" s="31">
        <f>FFA!AC393</f>
        <v>0</v>
      </c>
      <c r="O390" s="31">
        <f>FFA!AG393</f>
        <v>0</v>
      </c>
      <c r="P390" s="31">
        <f>FFA!AH393</f>
        <v>0</v>
      </c>
      <c r="Q390" s="31">
        <f>FFA!AL393</f>
        <v>0</v>
      </c>
      <c r="R390" s="31">
        <f>FFA!AM393</f>
        <v>0</v>
      </c>
      <c r="S390" s="31">
        <f>FFA!AQ393</f>
        <v>0</v>
      </c>
      <c r="T390" s="31">
        <f>FFA!AR393</f>
        <v>0</v>
      </c>
      <c r="U390" s="31" t="str">
        <f t="shared" ref="U390:U404" si="31">IF(D390="","",E390+G390+I390+K390+M390+O390+Q390+S390)</f>
        <v/>
      </c>
      <c r="V390" s="31" t="str">
        <f t="shared" ref="V390:V404" si="32">IF(D390="","",F390+H390+J390+L390+N390+P390+R390+T390)</f>
        <v/>
      </c>
      <c r="W390" s="31" t="str">
        <f t="shared" ref="W390:W404" si="33">IF(D390="","",U390+V390)</f>
        <v/>
      </c>
      <c r="X390" s="83" t="str">
        <f t="shared" ref="X390:X404" si="34">IF(D390="","",RANK(W390,W$5:W$404))</f>
        <v/>
      </c>
    </row>
    <row r="391" spans="1:24" x14ac:dyDescent="0.2">
      <c r="A391" s="83" t="str">
        <f t="shared" si="30"/>
        <v/>
      </c>
      <c r="B391" s="29">
        <f>IF(FFA!B394="","",FFA!B394)</f>
        <v>0</v>
      </c>
      <c r="C391" s="81" t="str">
        <f>FFA!C394</f>
        <v>97-C</v>
      </c>
      <c r="D391" s="29" t="str">
        <f>IF(FFA!D394="","",FFA!D394)</f>
        <v/>
      </c>
      <c r="E391" s="31">
        <f>FFA!H394</f>
        <v>0</v>
      </c>
      <c r="F391" s="31">
        <f>FFA!I394</f>
        <v>0</v>
      </c>
      <c r="G391" s="31">
        <f>FFA!M394</f>
        <v>0</v>
      </c>
      <c r="H391" s="31">
        <f>FFA!N394</f>
        <v>0</v>
      </c>
      <c r="I391" s="31">
        <f>FFA!R394</f>
        <v>0</v>
      </c>
      <c r="J391" s="31">
        <f>FFA!S394</f>
        <v>0</v>
      </c>
      <c r="K391" s="31">
        <f>FFA!W394</f>
        <v>0</v>
      </c>
      <c r="L391" s="31">
        <f>FFA!X394</f>
        <v>0</v>
      </c>
      <c r="M391" s="31">
        <f>FFA!AB394</f>
        <v>0</v>
      </c>
      <c r="N391" s="31">
        <f>FFA!AC394</f>
        <v>0</v>
      </c>
      <c r="O391" s="31">
        <f>FFA!AG394</f>
        <v>0</v>
      </c>
      <c r="P391" s="31">
        <f>FFA!AH394</f>
        <v>0</v>
      </c>
      <c r="Q391" s="31">
        <f>FFA!AL394</f>
        <v>0</v>
      </c>
      <c r="R391" s="31">
        <f>FFA!AM394</f>
        <v>0</v>
      </c>
      <c r="S391" s="31">
        <f>FFA!AQ394</f>
        <v>0</v>
      </c>
      <c r="T391" s="31">
        <f>FFA!AR394</f>
        <v>0</v>
      </c>
      <c r="U391" s="31" t="str">
        <f t="shared" si="31"/>
        <v/>
      </c>
      <c r="V391" s="31" t="str">
        <f t="shared" si="32"/>
        <v/>
      </c>
      <c r="W391" s="31" t="str">
        <f t="shared" si="33"/>
        <v/>
      </c>
      <c r="X391" s="83" t="str">
        <f t="shared" si="34"/>
        <v/>
      </c>
    </row>
    <row r="392" spans="1:24" x14ac:dyDescent="0.2">
      <c r="A392" s="83" t="str">
        <f t="shared" si="30"/>
        <v/>
      </c>
      <c r="B392" s="29">
        <f>IF(FFA!B395="","",FFA!B395)</f>
        <v>0</v>
      </c>
      <c r="C392" s="81" t="str">
        <f>FFA!C395</f>
        <v>97-D</v>
      </c>
      <c r="D392" s="29" t="str">
        <f>IF(FFA!D395="","",FFA!D395)</f>
        <v/>
      </c>
      <c r="E392" s="31">
        <f>FFA!H395</f>
        <v>0</v>
      </c>
      <c r="F392" s="31">
        <f>FFA!I395</f>
        <v>0</v>
      </c>
      <c r="G392" s="31">
        <f>FFA!M395</f>
        <v>0</v>
      </c>
      <c r="H392" s="31">
        <f>FFA!N395</f>
        <v>0</v>
      </c>
      <c r="I392" s="31">
        <f>FFA!R395</f>
        <v>0</v>
      </c>
      <c r="J392" s="31">
        <f>FFA!S395</f>
        <v>0</v>
      </c>
      <c r="K392" s="31">
        <f>FFA!W395</f>
        <v>0</v>
      </c>
      <c r="L392" s="31">
        <f>FFA!X395</f>
        <v>0</v>
      </c>
      <c r="M392" s="31">
        <f>FFA!AB395</f>
        <v>0</v>
      </c>
      <c r="N392" s="31">
        <f>FFA!AC395</f>
        <v>0</v>
      </c>
      <c r="O392" s="31">
        <f>FFA!AG395</f>
        <v>0</v>
      </c>
      <c r="P392" s="31">
        <f>FFA!AH395</f>
        <v>0</v>
      </c>
      <c r="Q392" s="31">
        <f>FFA!AL395</f>
        <v>0</v>
      </c>
      <c r="R392" s="31">
        <f>FFA!AM395</f>
        <v>0</v>
      </c>
      <c r="S392" s="31">
        <f>FFA!AQ395</f>
        <v>0</v>
      </c>
      <c r="T392" s="31">
        <f>FFA!AR395</f>
        <v>0</v>
      </c>
      <c r="U392" s="31" t="str">
        <f t="shared" si="31"/>
        <v/>
      </c>
      <c r="V392" s="31" t="str">
        <f t="shared" si="32"/>
        <v/>
      </c>
      <c r="W392" s="31" t="str">
        <f t="shared" si="33"/>
        <v/>
      </c>
      <c r="X392" s="83" t="str">
        <f t="shared" si="34"/>
        <v/>
      </c>
    </row>
    <row r="393" spans="1:24" x14ac:dyDescent="0.2">
      <c r="A393" s="83" t="str">
        <f t="shared" si="30"/>
        <v/>
      </c>
      <c r="B393" s="29" t="str">
        <f>IF(FFA!B396="","",FFA!B396)</f>
        <v/>
      </c>
      <c r="C393" s="81" t="str">
        <f>FFA!C396</f>
        <v>98-A</v>
      </c>
      <c r="D393" s="29" t="str">
        <f>IF(FFA!D396="","",FFA!D396)</f>
        <v/>
      </c>
      <c r="E393" s="31">
        <f>FFA!H396</f>
        <v>0</v>
      </c>
      <c r="F393" s="31">
        <f>FFA!I396</f>
        <v>0</v>
      </c>
      <c r="G393" s="31">
        <f>FFA!M396</f>
        <v>0</v>
      </c>
      <c r="H393" s="31">
        <f>FFA!N396</f>
        <v>0</v>
      </c>
      <c r="I393" s="31">
        <f>FFA!R396</f>
        <v>0</v>
      </c>
      <c r="J393" s="31">
        <f>FFA!S396</f>
        <v>0</v>
      </c>
      <c r="K393" s="31">
        <f>FFA!W396</f>
        <v>0</v>
      </c>
      <c r="L393" s="31">
        <f>FFA!X396</f>
        <v>0</v>
      </c>
      <c r="M393" s="31">
        <f>FFA!AB396</f>
        <v>0</v>
      </c>
      <c r="N393" s="31">
        <f>FFA!AC396</f>
        <v>0</v>
      </c>
      <c r="O393" s="31">
        <f>FFA!AG396</f>
        <v>0</v>
      </c>
      <c r="P393" s="31">
        <f>FFA!AH396</f>
        <v>0</v>
      </c>
      <c r="Q393" s="31">
        <f>FFA!AL396</f>
        <v>0</v>
      </c>
      <c r="R393" s="31">
        <f>FFA!AM396</f>
        <v>0</v>
      </c>
      <c r="S393" s="31">
        <f>FFA!AQ396</f>
        <v>0</v>
      </c>
      <c r="T393" s="31">
        <f>FFA!AR396</f>
        <v>0</v>
      </c>
      <c r="U393" s="31" t="str">
        <f t="shared" si="31"/>
        <v/>
      </c>
      <c r="V393" s="31" t="str">
        <f t="shared" si="32"/>
        <v/>
      </c>
      <c r="W393" s="31" t="str">
        <f t="shared" si="33"/>
        <v/>
      </c>
      <c r="X393" s="83" t="str">
        <f t="shared" si="34"/>
        <v/>
      </c>
    </row>
    <row r="394" spans="1:24" x14ac:dyDescent="0.2">
      <c r="A394" s="83" t="str">
        <f t="shared" si="30"/>
        <v/>
      </c>
      <c r="B394" s="29">
        <f>IF(FFA!B397="","",FFA!B397)</f>
        <v>0</v>
      </c>
      <c r="C394" s="81" t="str">
        <f>FFA!C397</f>
        <v>98-B</v>
      </c>
      <c r="D394" s="29" t="str">
        <f>IF(FFA!D397="","",FFA!D397)</f>
        <v/>
      </c>
      <c r="E394" s="31">
        <f>FFA!H397</f>
        <v>0</v>
      </c>
      <c r="F394" s="31">
        <f>FFA!I397</f>
        <v>0</v>
      </c>
      <c r="G394" s="31">
        <f>FFA!M397</f>
        <v>0</v>
      </c>
      <c r="H394" s="31">
        <f>FFA!N397</f>
        <v>0</v>
      </c>
      <c r="I394" s="31">
        <f>FFA!R397</f>
        <v>0</v>
      </c>
      <c r="J394" s="31">
        <f>FFA!S397</f>
        <v>0</v>
      </c>
      <c r="K394" s="31">
        <f>FFA!W397</f>
        <v>0</v>
      </c>
      <c r="L394" s="31">
        <f>FFA!X397</f>
        <v>0</v>
      </c>
      <c r="M394" s="31">
        <f>FFA!AB397</f>
        <v>0</v>
      </c>
      <c r="N394" s="31">
        <f>FFA!AC397</f>
        <v>0</v>
      </c>
      <c r="O394" s="31">
        <f>FFA!AG397</f>
        <v>0</v>
      </c>
      <c r="P394" s="31">
        <f>FFA!AH397</f>
        <v>0</v>
      </c>
      <c r="Q394" s="31">
        <f>FFA!AL397</f>
        <v>0</v>
      </c>
      <c r="R394" s="31">
        <f>FFA!AM397</f>
        <v>0</v>
      </c>
      <c r="S394" s="31">
        <f>FFA!AQ397</f>
        <v>0</v>
      </c>
      <c r="T394" s="31">
        <f>FFA!AR397</f>
        <v>0</v>
      </c>
      <c r="U394" s="31" t="str">
        <f t="shared" si="31"/>
        <v/>
      </c>
      <c r="V394" s="31" t="str">
        <f t="shared" si="32"/>
        <v/>
      </c>
      <c r="W394" s="31" t="str">
        <f t="shared" si="33"/>
        <v/>
      </c>
      <c r="X394" s="83" t="str">
        <f t="shared" si="34"/>
        <v/>
      </c>
    </row>
    <row r="395" spans="1:24" x14ac:dyDescent="0.2">
      <c r="A395" s="83" t="str">
        <f t="shared" si="30"/>
        <v/>
      </c>
      <c r="B395" s="29">
        <f>IF(FFA!B398="","",FFA!B398)</f>
        <v>0</v>
      </c>
      <c r="C395" s="81" t="str">
        <f>FFA!C398</f>
        <v>98-C</v>
      </c>
      <c r="D395" s="29" t="str">
        <f>IF(FFA!D398="","",FFA!D398)</f>
        <v/>
      </c>
      <c r="E395" s="31">
        <f>FFA!H398</f>
        <v>0</v>
      </c>
      <c r="F395" s="31">
        <f>FFA!I398</f>
        <v>0</v>
      </c>
      <c r="G395" s="31">
        <f>FFA!M398</f>
        <v>0</v>
      </c>
      <c r="H395" s="31">
        <f>FFA!N398</f>
        <v>0</v>
      </c>
      <c r="I395" s="31">
        <f>FFA!R398</f>
        <v>0</v>
      </c>
      <c r="J395" s="31">
        <f>FFA!S398</f>
        <v>0</v>
      </c>
      <c r="K395" s="31">
        <f>FFA!W398</f>
        <v>0</v>
      </c>
      <c r="L395" s="31">
        <f>FFA!X398</f>
        <v>0</v>
      </c>
      <c r="M395" s="31">
        <f>FFA!AB398</f>
        <v>0</v>
      </c>
      <c r="N395" s="31">
        <f>FFA!AC398</f>
        <v>0</v>
      </c>
      <c r="O395" s="31">
        <f>FFA!AG398</f>
        <v>0</v>
      </c>
      <c r="P395" s="31">
        <f>FFA!AH398</f>
        <v>0</v>
      </c>
      <c r="Q395" s="31">
        <f>FFA!AL398</f>
        <v>0</v>
      </c>
      <c r="R395" s="31">
        <f>FFA!AM398</f>
        <v>0</v>
      </c>
      <c r="S395" s="31">
        <f>FFA!AQ398</f>
        <v>0</v>
      </c>
      <c r="T395" s="31">
        <f>FFA!AR398</f>
        <v>0</v>
      </c>
      <c r="U395" s="31" t="str">
        <f t="shared" si="31"/>
        <v/>
      </c>
      <c r="V395" s="31" t="str">
        <f t="shared" si="32"/>
        <v/>
      </c>
      <c r="W395" s="31" t="str">
        <f t="shared" si="33"/>
        <v/>
      </c>
      <c r="X395" s="83" t="str">
        <f t="shared" si="34"/>
        <v/>
      </c>
    </row>
    <row r="396" spans="1:24" x14ac:dyDescent="0.2">
      <c r="A396" s="83" t="str">
        <f t="shared" si="30"/>
        <v/>
      </c>
      <c r="B396" s="29">
        <f>IF(FFA!B399="","",FFA!B399)</f>
        <v>0</v>
      </c>
      <c r="C396" s="81" t="str">
        <f>FFA!C399</f>
        <v>98-D</v>
      </c>
      <c r="D396" s="29" t="str">
        <f>IF(FFA!D399="","",FFA!D399)</f>
        <v/>
      </c>
      <c r="E396" s="31">
        <f>FFA!H399</f>
        <v>0</v>
      </c>
      <c r="F396" s="31">
        <f>FFA!I399</f>
        <v>0</v>
      </c>
      <c r="G396" s="31">
        <f>FFA!M399</f>
        <v>0</v>
      </c>
      <c r="H396" s="31">
        <f>FFA!N399</f>
        <v>0</v>
      </c>
      <c r="I396" s="31">
        <f>FFA!R399</f>
        <v>0</v>
      </c>
      <c r="J396" s="31">
        <f>FFA!S399</f>
        <v>0</v>
      </c>
      <c r="K396" s="31">
        <f>FFA!W399</f>
        <v>0</v>
      </c>
      <c r="L396" s="31">
        <f>FFA!X399</f>
        <v>0</v>
      </c>
      <c r="M396" s="31">
        <f>FFA!AB399</f>
        <v>0</v>
      </c>
      <c r="N396" s="31">
        <f>FFA!AC399</f>
        <v>0</v>
      </c>
      <c r="O396" s="31">
        <f>FFA!AG399</f>
        <v>0</v>
      </c>
      <c r="P396" s="31">
        <f>FFA!AH399</f>
        <v>0</v>
      </c>
      <c r="Q396" s="31">
        <f>FFA!AL399</f>
        <v>0</v>
      </c>
      <c r="R396" s="31">
        <f>FFA!AM399</f>
        <v>0</v>
      </c>
      <c r="S396" s="31">
        <f>FFA!AQ399</f>
        <v>0</v>
      </c>
      <c r="T396" s="31">
        <f>FFA!AR399</f>
        <v>0</v>
      </c>
      <c r="U396" s="31" t="str">
        <f t="shared" si="31"/>
        <v/>
      </c>
      <c r="V396" s="31" t="str">
        <f t="shared" si="32"/>
        <v/>
      </c>
      <c r="W396" s="31" t="str">
        <f t="shared" si="33"/>
        <v/>
      </c>
      <c r="X396" s="83" t="str">
        <f t="shared" si="34"/>
        <v/>
      </c>
    </row>
    <row r="397" spans="1:24" x14ac:dyDescent="0.2">
      <c r="A397" s="83" t="str">
        <f t="shared" si="30"/>
        <v/>
      </c>
      <c r="B397" s="29" t="str">
        <f>IF(FFA!B400="","",FFA!B400)</f>
        <v/>
      </c>
      <c r="C397" s="81" t="str">
        <f>FFA!C400</f>
        <v>99-A</v>
      </c>
      <c r="D397" s="29" t="str">
        <f>IF(FFA!D400="","",FFA!D400)</f>
        <v/>
      </c>
      <c r="E397" s="31">
        <f>FFA!H400</f>
        <v>0</v>
      </c>
      <c r="F397" s="31">
        <f>FFA!I400</f>
        <v>0</v>
      </c>
      <c r="G397" s="31">
        <f>FFA!M400</f>
        <v>0</v>
      </c>
      <c r="H397" s="31">
        <f>FFA!N400</f>
        <v>0</v>
      </c>
      <c r="I397" s="31">
        <f>FFA!R400</f>
        <v>0</v>
      </c>
      <c r="J397" s="31">
        <f>FFA!S400</f>
        <v>0</v>
      </c>
      <c r="K397" s="31">
        <f>FFA!W400</f>
        <v>0</v>
      </c>
      <c r="L397" s="31">
        <f>FFA!X400</f>
        <v>0</v>
      </c>
      <c r="M397" s="31">
        <f>FFA!AB400</f>
        <v>0</v>
      </c>
      <c r="N397" s="31">
        <f>FFA!AC400</f>
        <v>0</v>
      </c>
      <c r="O397" s="31">
        <f>FFA!AG400</f>
        <v>0</v>
      </c>
      <c r="P397" s="31">
        <f>FFA!AH400</f>
        <v>0</v>
      </c>
      <c r="Q397" s="31">
        <f>FFA!AL400</f>
        <v>0</v>
      </c>
      <c r="R397" s="31">
        <f>FFA!AM400</f>
        <v>0</v>
      </c>
      <c r="S397" s="31">
        <f>FFA!AQ400</f>
        <v>0</v>
      </c>
      <c r="T397" s="31">
        <f>FFA!AR400</f>
        <v>0</v>
      </c>
      <c r="U397" s="31" t="str">
        <f t="shared" si="31"/>
        <v/>
      </c>
      <c r="V397" s="31" t="str">
        <f t="shared" si="32"/>
        <v/>
      </c>
      <c r="W397" s="31" t="str">
        <f t="shared" si="33"/>
        <v/>
      </c>
      <c r="X397" s="83" t="str">
        <f t="shared" si="34"/>
        <v/>
      </c>
    </row>
    <row r="398" spans="1:24" x14ac:dyDescent="0.2">
      <c r="A398" s="83" t="str">
        <f t="shared" si="30"/>
        <v/>
      </c>
      <c r="B398" s="29">
        <f>IF(FFA!B401="","",FFA!B401)</f>
        <v>0</v>
      </c>
      <c r="C398" s="81" t="str">
        <f>FFA!C401</f>
        <v>99-B</v>
      </c>
      <c r="D398" s="29" t="str">
        <f>IF(FFA!D401="","",FFA!D401)</f>
        <v/>
      </c>
      <c r="E398" s="31">
        <f>FFA!H401</f>
        <v>0</v>
      </c>
      <c r="F398" s="31">
        <f>FFA!I401</f>
        <v>0</v>
      </c>
      <c r="G398" s="31">
        <f>FFA!M401</f>
        <v>0</v>
      </c>
      <c r="H398" s="31">
        <f>FFA!N401</f>
        <v>0</v>
      </c>
      <c r="I398" s="31">
        <f>FFA!R401</f>
        <v>0</v>
      </c>
      <c r="J398" s="31">
        <f>FFA!S401</f>
        <v>0</v>
      </c>
      <c r="K398" s="31">
        <f>FFA!W401</f>
        <v>0</v>
      </c>
      <c r="L398" s="31">
        <f>FFA!X401</f>
        <v>0</v>
      </c>
      <c r="M398" s="31">
        <f>FFA!AB401</f>
        <v>0</v>
      </c>
      <c r="N398" s="31">
        <f>FFA!AC401</f>
        <v>0</v>
      </c>
      <c r="O398" s="31">
        <f>FFA!AG401</f>
        <v>0</v>
      </c>
      <c r="P398" s="31">
        <f>FFA!AH401</f>
        <v>0</v>
      </c>
      <c r="Q398" s="31">
        <f>FFA!AL401</f>
        <v>0</v>
      </c>
      <c r="R398" s="31">
        <f>FFA!AM401</f>
        <v>0</v>
      </c>
      <c r="S398" s="31">
        <f>FFA!AQ401</f>
        <v>0</v>
      </c>
      <c r="T398" s="31">
        <f>FFA!AR401</f>
        <v>0</v>
      </c>
      <c r="U398" s="31" t="str">
        <f t="shared" si="31"/>
        <v/>
      </c>
      <c r="V398" s="31" t="str">
        <f t="shared" si="32"/>
        <v/>
      </c>
      <c r="W398" s="31" t="str">
        <f t="shared" si="33"/>
        <v/>
      </c>
      <c r="X398" s="83" t="str">
        <f t="shared" si="34"/>
        <v/>
      </c>
    </row>
    <row r="399" spans="1:24" x14ac:dyDescent="0.2">
      <c r="A399" s="83" t="str">
        <f t="shared" si="30"/>
        <v/>
      </c>
      <c r="B399" s="29">
        <f>IF(FFA!B402="","",FFA!B402)</f>
        <v>0</v>
      </c>
      <c r="C399" s="81" t="str">
        <f>FFA!C402</f>
        <v>99-C</v>
      </c>
      <c r="D399" s="29" t="str">
        <f>IF(FFA!D402="","",FFA!D402)</f>
        <v/>
      </c>
      <c r="E399" s="31">
        <f>FFA!H402</f>
        <v>0</v>
      </c>
      <c r="F399" s="31">
        <f>FFA!I402</f>
        <v>0</v>
      </c>
      <c r="G399" s="31">
        <f>FFA!M402</f>
        <v>0</v>
      </c>
      <c r="H399" s="31">
        <f>FFA!N402</f>
        <v>0</v>
      </c>
      <c r="I399" s="31">
        <f>FFA!R402</f>
        <v>0</v>
      </c>
      <c r="J399" s="31">
        <f>FFA!S402</f>
        <v>0</v>
      </c>
      <c r="K399" s="31">
        <f>FFA!W402</f>
        <v>0</v>
      </c>
      <c r="L399" s="31">
        <f>FFA!X402</f>
        <v>0</v>
      </c>
      <c r="M399" s="31">
        <f>FFA!AB402</f>
        <v>0</v>
      </c>
      <c r="N399" s="31">
        <f>FFA!AC402</f>
        <v>0</v>
      </c>
      <c r="O399" s="31">
        <f>FFA!AG402</f>
        <v>0</v>
      </c>
      <c r="P399" s="31">
        <f>FFA!AH402</f>
        <v>0</v>
      </c>
      <c r="Q399" s="31">
        <f>FFA!AL402</f>
        <v>0</v>
      </c>
      <c r="R399" s="31">
        <f>FFA!AM402</f>
        <v>0</v>
      </c>
      <c r="S399" s="31">
        <f>FFA!AQ402</f>
        <v>0</v>
      </c>
      <c r="T399" s="31">
        <f>FFA!AR402</f>
        <v>0</v>
      </c>
      <c r="U399" s="31" t="str">
        <f t="shared" si="31"/>
        <v/>
      </c>
      <c r="V399" s="31" t="str">
        <f t="shared" si="32"/>
        <v/>
      </c>
      <c r="W399" s="31" t="str">
        <f t="shared" si="33"/>
        <v/>
      </c>
      <c r="X399" s="83" t="str">
        <f t="shared" si="34"/>
        <v/>
      </c>
    </row>
    <row r="400" spans="1:24" x14ac:dyDescent="0.2">
      <c r="A400" s="83" t="str">
        <f t="shared" si="30"/>
        <v/>
      </c>
      <c r="B400" s="29">
        <f>IF(FFA!B403="","",FFA!B403)</f>
        <v>0</v>
      </c>
      <c r="C400" s="81" t="str">
        <f>FFA!C403</f>
        <v>99-D</v>
      </c>
      <c r="D400" s="29" t="str">
        <f>IF(FFA!D403="","",FFA!D403)</f>
        <v/>
      </c>
      <c r="E400" s="31">
        <f>FFA!H403</f>
        <v>0</v>
      </c>
      <c r="F400" s="31">
        <f>FFA!I403</f>
        <v>0</v>
      </c>
      <c r="G400" s="31">
        <f>FFA!M403</f>
        <v>0</v>
      </c>
      <c r="H400" s="31">
        <f>FFA!N403</f>
        <v>0</v>
      </c>
      <c r="I400" s="31">
        <f>FFA!R403</f>
        <v>0</v>
      </c>
      <c r="J400" s="31">
        <f>FFA!S403</f>
        <v>0</v>
      </c>
      <c r="K400" s="31">
        <f>FFA!W403</f>
        <v>0</v>
      </c>
      <c r="L400" s="31">
        <f>FFA!X403</f>
        <v>0</v>
      </c>
      <c r="M400" s="31">
        <f>FFA!AB403</f>
        <v>0</v>
      </c>
      <c r="N400" s="31">
        <f>FFA!AC403</f>
        <v>0</v>
      </c>
      <c r="O400" s="31">
        <f>FFA!AG403</f>
        <v>0</v>
      </c>
      <c r="P400" s="31">
        <f>FFA!AH403</f>
        <v>0</v>
      </c>
      <c r="Q400" s="31">
        <f>FFA!AL403</f>
        <v>0</v>
      </c>
      <c r="R400" s="31">
        <f>FFA!AM403</f>
        <v>0</v>
      </c>
      <c r="S400" s="31">
        <f>FFA!AQ403</f>
        <v>0</v>
      </c>
      <c r="T400" s="31">
        <f>FFA!AR403</f>
        <v>0</v>
      </c>
      <c r="U400" s="31" t="str">
        <f t="shared" si="31"/>
        <v/>
      </c>
      <c r="V400" s="31" t="str">
        <f t="shared" si="32"/>
        <v/>
      </c>
      <c r="W400" s="31" t="str">
        <f t="shared" si="33"/>
        <v/>
      </c>
      <c r="X400" s="83" t="str">
        <f t="shared" si="34"/>
        <v/>
      </c>
    </row>
    <row r="401" spans="1:24" x14ac:dyDescent="0.2">
      <c r="A401" s="83" t="str">
        <f t="shared" si="30"/>
        <v/>
      </c>
      <c r="B401" s="29" t="str">
        <f>IF(FFA!B404="","",FFA!B404)</f>
        <v/>
      </c>
      <c r="C401" s="81" t="str">
        <f>FFA!C404</f>
        <v>100-A</v>
      </c>
      <c r="D401" s="29" t="str">
        <f>IF(FFA!D404="","",FFA!D404)</f>
        <v/>
      </c>
      <c r="E401" s="31">
        <f>FFA!H404</f>
        <v>0</v>
      </c>
      <c r="F401" s="31">
        <f>FFA!I404</f>
        <v>0</v>
      </c>
      <c r="G401" s="31">
        <f>FFA!M404</f>
        <v>0</v>
      </c>
      <c r="H401" s="31">
        <f>FFA!N404</f>
        <v>0</v>
      </c>
      <c r="I401" s="31">
        <f>FFA!R404</f>
        <v>0</v>
      </c>
      <c r="J401" s="31">
        <f>FFA!S404</f>
        <v>0</v>
      </c>
      <c r="K401" s="31">
        <f>FFA!W404</f>
        <v>0</v>
      </c>
      <c r="L401" s="31">
        <f>FFA!X404</f>
        <v>0</v>
      </c>
      <c r="M401" s="31">
        <f>FFA!AB404</f>
        <v>0</v>
      </c>
      <c r="N401" s="31">
        <f>FFA!AC404</f>
        <v>0</v>
      </c>
      <c r="O401" s="31">
        <f>FFA!AG404</f>
        <v>0</v>
      </c>
      <c r="P401" s="31">
        <f>FFA!AH404</f>
        <v>0</v>
      </c>
      <c r="Q401" s="31">
        <f>FFA!AL404</f>
        <v>0</v>
      </c>
      <c r="R401" s="31">
        <f>FFA!AM404</f>
        <v>0</v>
      </c>
      <c r="S401" s="31">
        <f>FFA!AQ404</f>
        <v>0</v>
      </c>
      <c r="T401" s="31">
        <f>FFA!AR404</f>
        <v>0</v>
      </c>
      <c r="U401" s="31" t="str">
        <f t="shared" si="31"/>
        <v/>
      </c>
      <c r="V401" s="31" t="str">
        <f t="shared" si="32"/>
        <v/>
      </c>
      <c r="W401" s="31" t="str">
        <f t="shared" si="33"/>
        <v/>
      </c>
      <c r="X401" s="83" t="str">
        <f t="shared" si="34"/>
        <v/>
      </c>
    </row>
    <row r="402" spans="1:24" x14ac:dyDescent="0.2">
      <c r="A402" s="83" t="str">
        <f t="shared" si="30"/>
        <v/>
      </c>
      <c r="B402" s="29">
        <f>IF(FFA!B405="","",FFA!B405)</f>
        <v>0</v>
      </c>
      <c r="C402" s="81" t="str">
        <f>FFA!C405</f>
        <v>100-B</v>
      </c>
      <c r="D402" s="29" t="str">
        <f>IF(FFA!D405="","",FFA!D405)</f>
        <v/>
      </c>
      <c r="E402" s="31">
        <f>FFA!H405</f>
        <v>0</v>
      </c>
      <c r="F402" s="31">
        <f>FFA!I405</f>
        <v>0</v>
      </c>
      <c r="G402" s="31">
        <f>FFA!M405</f>
        <v>0</v>
      </c>
      <c r="H402" s="31">
        <f>FFA!N405</f>
        <v>0</v>
      </c>
      <c r="I402" s="31">
        <f>FFA!R405</f>
        <v>0</v>
      </c>
      <c r="J402" s="31">
        <f>FFA!S405</f>
        <v>0</v>
      </c>
      <c r="K402" s="31">
        <f>FFA!W405</f>
        <v>0</v>
      </c>
      <c r="L402" s="31">
        <f>FFA!X405</f>
        <v>0</v>
      </c>
      <c r="M402" s="31">
        <f>FFA!AB405</f>
        <v>0</v>
      </c>
      <c r="N402" s="31">
        <f>FFA!AC405</f>
        <v>0</v>
      </c>
      <c r="O402" s="31">
        <f>FFA!AG405</f>
        <v>0</v>
      </c>
      <c r="P402" s="31">
        <f>FFA!AH405</f>
        <v>0</v>
      </c>
      <c r="Q402" s="31">
        <f>FFA!AL405</f>
        <v>0</v>
      </c>
      <c r="R402" s="31">
        <f>FFA!AM405</f>
        <v>0</v>
      </c>
      <c r="S402" s="31">
        <f>FFA!AQ405</f>
        <v>0</v>
      </c>
      <c r="T402" s="31">
        <f>FFA!AR405</f>
        <v>0</v>
      </c>
      <c r="U402" s="31" t="str">
        <f t="shared" si="31"/>
        <v/>
      </c>
      <c r="V402" s="31" t="str">
        <f t="shared" si="32"/>
        <v/>
      </c>
      <c r="W402" s="31" t="str">
        <f t="shared" si="33"/>
        <v/>
      </c>
      <c r="X402" s="83" t="str">
        <f t="shared" si="34"/>
        <v/>
      </c>
    </row>
    <row r="403" spans="1:24" x14ac:dyDescent="0.2">
      <c r="A403" s="83" t="str">
        <f t="shared" si="30"/>
        <v/>
      </c>
      <c r="B403" s="29">
        <f>IF(FFA!B406="","",FFA!B406)</f>
        <v>0</v>
      </c>
      <c r="C403" s="81" t="str">
        <f>FFA!C406</f>
        <v>100-C</v>
      </c>
      <c r="D403" s="29" t="str">
        <f>IF(FFA!D406="","",FFA!D406)</f>
        <v/>
      </c>
      <c r="E403" s="31">
        <f>FFA!H406</f>
        <v>0</v>
      </c>
      <c r="F403" s="31">
        <f>FFA!I406</f>
        <v>0</v>
      </c>
      <c r="G403" s="31">
        <f>FFA!M406</f>
        <v>0</v>
      </c>
      <c r="H403" s="31">
        <f>FFA!N406</f>
        <v>0</v>
      </c>
      <c r="I403" s="31">
        <f>FFA!R406</f>
        <v>0</v>
      </c>
      <c r="J403" s="31">
        <f>FFA!S406</f>
        <v>0</v>
      </c>
      <c r="K403" s="31">
        <f>FFA!W406</f>
        <v>0</v>
      </c>
      <c r="L403" s="31">
        <f>FFA!X406</f>
        <v>0</v>
      </c>
      <c r="M403" s="31">
        <f>FFA!AB406</f>
        <v>0</v>
      </c>
      <c r="N403" s="31">
        <f>FFA!AC406</f>
        <v>0</v>
      </c>
      <c r="O403" s="31">
        <f>FFA!AG406</f>
        <v>0</v>
      </c>
      <c r="P403" s="31">
        <f>FFA!AH406</f>
        <v>0</v>
      </c>
      <c r="Q403" s="31">
        <f>FFA!AL406</f>
        <v>0</v>
      </c>
      <c r="R403" s="31">
        <f>FFA!AM406</f>
        <v>0</v>
      </c>
      <c r="S403" s="31">
        <f>FFA!AQ406</f>
        <v>0</v>
      </c>
      <c r="T403" s="31">
        <f>FFA!AR406</f>
        <v>0</v>
      </c>
      <c r="U403" s="31" t="str">
        <f t="shared" si="31"/>
        <v/>
      </c>
      <c r="V403" s="31" t="str">
        <f t="shared" si="32"/>
        <v/>
      </c>
      <c r="W403" s="31" t="str">
        <f t="shared" si="33"/>
        <v/>
      </c>
      <c r="X403" s="83" t="str">
        <f t="shared" si="34"/>
        <v/>
      </c>
    </row>
    <row r="404" spans="1:24" x14ac:dyDescent="0.2">
      <c r="A404" s="83" t="str">
        <f t="shared" si="30"/>
        <v/>
      </c>
      <c r="B404" s="29">
        <f>IF(FFA!B407="","",FFA!B407)</f>
        <v>0</v>
      </c>
      <c r="C404" s="81" t="str">
        <f>FFA!C407</f>
        <v>100-D</v>
      </c>
      <c r="D404" s="29" t="str">
        <f>IF(FFA!D407="","",FFA!D407)</f>
        <v/>
      </c>
      <c r="E404" s="31">
        <f>FFA!H407</f>
        <v>0</v>
      </c>
      <c r="F404" s="31">
        <f>FFA!I407</f>
        <v>0</v>
      </c>
      <c r="G404" s="31">
        <f>FFA!M407</f>
        <v>0</v>
      </c>
      <c r="H404" s="31">
        <f>FFA!N407</f>
        <v>0</v>
      </c>
      <c r="I404" s="31">
        <f>FFA!R407</f>
        <v>0</v>
      </c>
      <c r="J404" s="31">
        <f>FFA!S407</f>
        <v>0</v>
      </c>
      <c r="K404" s="31">
        <f>FFA!W407</f>
        <v>0</v>
      </c>
      <c r="L404" s="31">
        <f>FFA!X407</f>
        <v>0</v>
      </c>
      <c r="M404" s="31">
        <f>FFA!AB407</f>
        <v>0</v>
      </c>
      <c r="N404" s="31">
        <f>FFA!AC407</f>
        <v>0</v>
      </c>
      <c r="O404" s="31">
        <f>FFA!AG407</f>
        <v>0</v>
      </c>
      <c r="P404" s="31">
        <f>FFA!AH407</f>
        <v>0</v>
      </c>
      <c r="Q404" s="31">
        <f>FFA!AL407</f>
        <v>0</v>
      </c>
      <c r="R404" s="31">
        <f>FFA!AM407</f>
        <v>0</v>
      </c>
      <c r="S404" s="31">
        <f>FFA!AQ407</f>
        <v>0</v>
      </c>
      <c r="T404" s="31">
        <f>FFA!AR407</f>
        <v>0</v>
      </c>
      <c r="U404" s="31" t="str">
        <f t="shared" si="31"/>
        <v/>
      </c>
      <c r="V404" s="31" t="str">
        <f t="shared" si="32"/>
        <v/>
      </c>
      <c r="W404" s="31" t="str">
        <f t="shared" si="33"/>
        <v/>
      </c>
      <c r="X404" s="83" t="str">
        <f t="shared" si="34"/>
        <v/>
      </c>
    </row>
  </sheetData>
  <mergeCells count="10">
    <mergeCell ref="U3:W3"/>
    <mergeCell ref="E1:W1"/>
    <mergeCell ref="M3:N3"/>
    <mergeCell ref="O3:P3"/>
    <mergeCell ref="Q3:R3"/>
    <mergeCell ref="S3:T3"/>
    <mergeCell ref="E3:F3"/>
    <mergeCell ref="G3:H3"/>
    <mergeCell ref="I3:J3"/>
    <mergeCell ref="K3:L3"/>
  </mergeCells>
  <phoneticPr fontId="0" type="noConversion"/>
  <printOptions horizontalCentered="1"/>
  <pageMargins left="0.5" right="0.5" top="0.75" bottom="0.5" header="0.5" footer="0.25"/>
  <pageSetup scale="99" orientation="landscape" horizontalDpi="1200" verticalDpi="300" r:id="rId1"/>
  <headerFooter alignWithMargins="0">
    <oddHeader>&amp;LFFA Dairy Judging Contest&amp;CScoring Sheet&amp;R&amp;D</oddHeader>
  </headerFooter>
  <rowBreaks count="2" manualBreakCount="2">
    <brk id="44" max="22" man="1"/>
    <brk id="84" max="2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P55"/>
  <sheetViews>
    <sheetView showZeros="0" topLeftCell="A2" workbookViewId="0">
      <selection activeCell="G13" sqref="G13"/>
    </sheetView>
  </sheetViews>
  <sheetFormatPr defaultColWidth="0" defaultRowHeight="12.75" x14ac:dyDescent="0.2"/>
  <cols>
    <col min="1" max="1" width="7.42578125" style="16" customWidth="1"/>
    <col min="2" max="2" width="3" style="16" customWidth="1"/>
    <col min="3" max="3" width="6" style="16" customWidth="1"/>
    <col min="4" max="4" width="1.7109375" style="6" customWidth="1"/>
    <col min="5" max="5" width="7.42578125" style="16" customWidth="1"/>
    <col min="6" max="6" width="3" style="16" customWidth="1"/>
    <col min="7" max="7" width="6" style="16" customWidth="1"/>
    <col min="8" max="8" width="1.5703125" style="17" customWidth="1"/>
    <col min="9" max="9" width="7.42578125" style="16" customWidth="1"/>
    <col min="10" max="10" width="3" style="16" customWidth="1"/>
    <col min="11" max="11" width="6" style="16" customWidth="1"/>
    <col min="12" max="12" width="1.7109375" style="17" customWidth="1"/>
    <col min="13" max="13" width="7.42578125" style="16" customWidth="1"/>
    <col min="14" max="14" width="3" style="16" customWidth="1"/>
    <col min="15" max="15" width="6" style="16" customWidth="1"/>
    <col min="16" max="16" width="1.7109375" style="16" customWidth="1"/>
    <col min="17" max="17" width="30.85546875" style="16" hidden="1" customWidth="1"/>
    <col min="18" max="18" width="0" hidden="1" customWidth="1"/>
    <col min="19" max="19" width="6" style="2" hidden="1" customWidth="1"/>
    <col min="20" max="249" width="0" hidden="1" customWidth="1"/>
    <col min="250" max="250" width="0.140625" hidden="1" customWidth="1"/>
  </cols>
  <sheetData>
    <row r="1" spans="1:17" hidden="1" x14ac:dyDescent="0.2">
      <c r="A1" s="169">
        <f>Start!C10</f>
        <v>2341</v>
      </c>
      <c r="B1" s="170"/>
      <c r="C1" s="171"/>
      <c r="E1" s="169">
        <f>Start!C13</f>
        <v>1234</v>
      </c>
      <c r="F1" s="170"/>
      <c r="G1" s="171"/>
      <c r="I1" s="169">
        <f>Start!C16</f>
        <v>3124</v>
      </c>
      <c r="J1" s="170"/>
      <c r="K1" s="171"/>
      <c r="M1" s="169">
        <f>Start!C19</f>
        <v>3241</v>
      </c>
      <c r="N1" s="170"/>
      <c r="O1" s="171"/>
      <c r="Q1" s="39"/>
    </row>
    <row r="2" spans="1:17" s="3" customFormat="1" ht="11.25" customHeight="1" x14ac:dyDescent="0.2">
      <c r="A2" s="172" t="s">
        <v>84</v>
      </c>
      <c r="B2" s="173"/>
      <c r="C2" s="174"/>
      <c r="D2" s="6"/>
      <c r="E2" s="172" t="s">
        <v>85</v>
      </c>
      <c r="F2" s="173"/>
      <c r="G2" s="174"/>
      <c r="H2" s="6"/>
      <c r="I2" s="172" t="s">
        <v>86</v>
      </c>
      <c r="J2" s="173"/>
      <c r="K2" s="174"/>
      <c r="L2" s="6"/>
      <c r="M2" s="172" t="s">
        <v>87</v>
      </c>
      <c r="N2" s="173"/>
      <c r="O2" s="174"/>
      <c r="P2" s="21"/>
      <c r="Q2" s="40"/>
    </row>
    <row r="3" spans="1:17" ht="11.25" customHeight="1" x14ac:dyDescent="0.2">
      <c r="A3" s="11" t="s">
        <v>54</v>
      </c>
      <c r="B3" s="11"/>
      <c r="C3" s="11" t="s">
        <v>53</v>
      </c>
      <c r="E3" s="11" t="s">
        <v>54</v>
      </c>
      <c r="F3" s="11"/>
      <c r="G3" s="11" t="s">
        <v>53</v>
      </c>
      <c r="I3" s="11" t="s">
        <v>54</v>
      </c>
      <c r="J3" s="11"/>
      <c r="K3" s="11" t="s">
        <v>53</v>
      </c>
      <c r="M3" s="11" t="s">
        <v>54</v>
      </c>
      <c r="N3" s="11"/>
      <c r="O3" s="11" t="s">
        <v>53</v>
      </c>
      <c r="P3" s="35"/>
      <c r="Q3" s="41"/>
    </row>
    <row r="4" spans="1:17" ht="11.25" customHeight="1" x14ac:dyDescent="0.2">
      <c r="A4" s="11" t="s">
        <v>5</v>
      </c>
      <c r="B4" s="11" t="s">
        <v>29</v>
      </c>
      <c r="C4" s="9">
        <f>HLOOKUP($A$1,'Class 1'!$C$3:$Z$27,2)</f>
        <v>29</v>
      </c>
      <c r="E4" s="11" t="s">
        <v>5</v>
      </c>
      <c r="F4" s="11" t="s">
        <v>29</v>
      </c>
      <c r="G4" s="9">
        <f>HLOOKUP($E$1,'Class 2'!$C$3:$Z$27,2)</f>
        <v>50</v>
      </c>
      <c r="I4" s="11" t="s">
        <v>5</v>
      </c>
      <c r="J4" s="11" t="s">
        <v>29</v>
      </c>
      <c r="K4" s="9">
        <f>HLOOKUP($I$1,'Class 3'!$C$3:$Z$27,2)</f>
        <v>42</v>
      </c>
      <c r="M4" s="11" t="s">
        <v>5</v>
      </c>
      <c r="N4" s="11" t="s">
        <v>29</v>
      </c>
      <c r="O4" s="9">
        <f>HLOOKUP($M$1,'Class 4'!$C$3:$Z$27,2)</f>
        <v>27</v>
      </c>
      <c r="P4" s="36"/>
      <c r="Q4" s="38"/>
    </row>
    <row r="5" spans="1:17" ht="11.25" customHeight="1" x14ac:dyDescent="0.2">
      <c r="A5" s="11" t="s">
        <v>6</v>
      </c>
      <c r="B5" s="11" t="s">
        <v>30</v>
      </c>
      <c r="C5" s="9">
        <f>HLOOKUP($A$1,'Class 1'!$C$3:$Z$27,3)</f>
        <v>24</v>
      </c>
      <c r="E5" s="11" t="s">
        <v>6</v>
      </c>
      <c r="F5" s="11" t="s">
        <v>30</v>
      </c>
      <c r="G5" s="9">
        <f>HLOOKUP($E$1,'Class 2'!$C$3:$Z$27,3)</f>
        <v>46</v>
      </c>
      <c r="H5" s="16"/>
      <c r="I5" s="11" t="s">
        <v>6</v>
      </c>
      <c r="J5" s="11" t="s">
        <v>30</v>
      </c>
      <c r="K5" s="9">
        <f>HLOOKUP($I$1,'Class 3'!$C$3:$Z$27,3)</f>
        <v>34</v>
      </c>
      <c r="M5" s="11" t="s">
        <v>6</v>
      </c>
      <c r="N5" s="11" t="s">
        <v>30</v>
      </c>
      <c r="O5" s="9">
        <f>HLOOKUP($M$1,'Class 4'!$C$3:$Z$27,3)</f>
        <v>20</v>
      </c>
      <c r="P5" s="36"/>
      <c r="Q5" s="38"/>
    </row>
    <row r="6" spans="1:17" ht="11.25" customHeight="1" x14ac:dyDescent="0.2">
      <c r="A6" s="11" t="s">
        <v>7</v>
      </c>
      <c r="B6" s="11" t="s">
        <v>31</v>
      </c>
      <c r="C6" s="9">
        <f>HLOOKUP($A$1,'Class 1'!$C$3:$Z$27,4)</f>
        <v>27</v>
      </c>
      <c r="E6" s="11" t="s">
        <v>7</v>
      </c>
      <c r="F6" s="11" t="s">
        <v>31</v>
      </c>
      <c r="G6" s="9">
        <f>HLOOKUP($E$1,'Class 2'!$C$3:$Z$27,4)</f>
        <v>48</v>
      </c>
      <c r="H6" s="16"/>
      <c r="I6" s="11" t="s">
        <v>7</v>
      </c>
      <c r="J6" s="11" t="s">
        <v>31</v>
      </c>
      <c r="K6" s="9">
        <f>HLOOKUP($I$1,'Class 3'!$C$3:$Z$27,4)</f>
        <v>48</v>
      </c>
      <c r="M6" s="11" t="s">
        <v>7</v>
      </c>
      <c r="N6" s="11" t="s">
        <v>31</v>
      </c>
      <c r="O6" s="9">
        <f>HLOOKUP($M$1,'Class 4'!$C$3:$Z$27,4)</f>
        <v>30</v>
      </c>
      <c r="P6" s="36"/>
      <c r="Q6" s="38"/>
    </row>
    <row r="7" spans="1:17" ht="11.25" customHeight="1" x14ac:dyDescent="0.2">
      <c r="A7" s="11" t="s">
        <v>8</v>
      </c>
      <c r="B7" s="11" t="s">
        <v>32</v>
      </c>
      <c r="C7" s="9">
        <f>HLOOKUP($A$1,'Class 1'!$C$3:$Z$27,5)</f>
        <v>20</v>
      </c>
      <c r="E7" s="11" t="s">
        <v>8</v>
      </c>
      <c r="F7" s="11" t="s">
        <v>32</v>
      </c>
      <c r="G7" s="9">
        <f>HLOOKUP($E$1,'Class 2'!$C$3:$Z$27,5)</f>
        <v>42</v>
      </c>
      <c r="I7" s="11" t="s">
        <v>8</v>
      </c>
      <c r="J7" s="11" t="s">
        <v>32</v>
      </c>
      <c r="K7" s="9">
        <f>HLOOKUP($I$1,'Class 3'!$C$3:$Z$27,5)</f>
        <v>46</v>
      </c>
      <c r="M7" s="11" t="s">
        <v>8</v>
      </c>
      <c r="N7" s="11" t="s">
        <v>32</v>
      </c>
      <c r="O7" s="9">
        <f>HLOOKUP($M$1,'Class 4'!$C$3:$Z$27,5)</f>
        <v>26</v>
      </c>
      <c r="P7" s="36"/>
      <c r="Q7" s="38"/>
    </row>
    <row r="8" spans="1:17" ht="11.25" customHeight="1" x14ac:dyDescent="0.2">
      <c r="A8" s="11" t="s">
        <v>9</v>
      </c>
      <c r="B8" s="11" t="s">
        <v>33</v>
      </c>
      <c r="C8" s="9">
        <f>HLOOKUP($A$1,'Class 1'!$C$3:$Z$27,6)</f>
        <v>17</v>
      </c>
      <c r="D8" s="24"/>
      <c r="E8" s="11" t="s">
        <v>9</v>
      </c>
      <c r="F8" s="11" t="s">
        <v>33</v>
      </c>
      <c r="G8" s="9">
        <f>HLOOKUP($E$1,'Class 2'!$C$3:$Z$27,6)</f>
        <v>40</v>
      </c>
      <c r="I8" s="11" t="s">
        <v>9</v>
      </c>
      <c r="J8" s="11" t="s">
        <v>33</v>
      </c>
      <c r="K8" s="9">
        <f>HLOOKUP($I$1,'Class 3'!$C$3:$Z$27,6)</f>
        <v>32</v>
      </c>
      <c r="M8" s="11" t="s">
        <v>9</v>
      </c>
      <c r="N8" s="11" t="s">
        <v>33</v>
      </c>
      <c r="O8" s="9">
        <f>HLOOKUP($M$1,'Class 4'!$C$3:$Z$27,6)</f>
        <v>16</v>
      </c>
      <c r="P8" s="36"/>
      <c r="Q8" s="38"/>
    </row>
    <row r="9" spans="1:17" ht="11.25" customHeight="1" x14ac:dyDescent="0.2">
      <c r="A9" s="11" t="s">
        <v>10</v>
      </c>
      <c r="B9" s="11" t="s">
        <v>34</v>
      </c>
      <c r="C9" s="9">
        <f>HLOOKUP($A$1,'Class 1'!$C$3:$Z$27,7)</f>
        <v>15</v>
      </c>
      <c r="E9" s="11" t="s">
        <v>10</v>
      </c>
      <c r="F9" s="11" t="s">
        <v>34</v>
      </c>
      <c r="G9" s="9">
        <f>HLOOKUP($E$1,'Class 2'!$C$3:$Z$27,7)</f>
        <v>38</v>
      </c>
      <c r="I9" s="11" t="s">
        <v>10</v>
      </c>
      <c r="J9" s="11" t="s">
        <v>34</v>
      </c>
      <c r="K9" s="9">
        <f>HLOOKUP($I$1,'Class 3'!$C$3:$Z$27,7)</f>
        <v>38</v>
      </c>
      <c r="M9" s="11" t="s">
        <v>10</v>
      </c>
      <c r="N9" s="11" t="s">
        <v>34</v>
      </c>
      <c r="O9" s="9">
        <f>HLOOKUP($M$1,'Class 4'!$C$3:$Z$27,7)</f>
        <v>19</v>
      </c>
      <c r="P9" s="36"/>
      <c r="Q9" s="38"/>
    </row>
    <row r="10" spans="1:17" ht="11.25" customHeight="1" x14ac:dyDescent="0.2">
      <c r="A10" s="11" t="s">
        <v>11</v>
      </c>
      <c r="B10" s="11" t="s">
        <v>35</v>
      </c>
      <c r="C10" s="9">
        <f>HLOOKUP($A$1,'Class 1'!$C$3:$Z$27,8)</f>
        <v>39</v>
      </c>
      <c r="E10" s="11" t="s">
        <v>11</v>
      </c>
      <c r="F10" s="11" t="s">
        <v>35</v>
      </c>
      <c r="G10" s="9">
        <f>HLOOKUP($E$1,'Class 2'!$C$3:$Z$27,8)</f>
        <v>48</v>
      </c>
      <c r="I10" s="11" t="s">
        <v>11</v>
      </c>
      <c r="J10" s="11" t="s">
        <v>35</v>
      </c>
      <c r="K10" s="9">
        <f>HLOOKUP($I$1,'Class 3'!$C$3:$Z$27,8)</f>
        <v>38</v>
      </c>
      <c r="M10" s="11" t="s">
        <v>11</v>
      </c>
      <c r="N10" s="11" t="s">
        <v>35</v>
      </c>
      <c r="O10" s="9">
        <f>HLOOKUP($M$1,'Class 4'!$C$3:$Z$27,8)</f>
        <v>34</v>
      </c>
      <c r="P10" s="36"/>
      <c r="Q10" s="38"/>
    </row>
    <row r="11" spans="1:17" ht="11.25" customHeight="1" x14ac:dyDescent="0.2">
      <c r="A11" s="11" t="s">
        <v>12</v>
      </c>
      <c r="B11" s="11" t="s">
        <v>36</v>
      </c>
      <c r="C11" s="9">
        <f>HLOOKUP($A$1,'Class 1'!$C$3:$Z$27,9)</f>
        <v>34</v>
      </c>
      <c r="E11" s="11" t="s">
        <v>12</v>
      </c>
      <c r="F11" s="11" t="s">
        <v>36</v>
      </c>
      <c r="G11" s="9">
        <f>HLOOKUP($E$1,'Class 2'!$C$3:$Z$27,9)</f>
        <v>44</v>
      </c>
      <c r="I11" s="11" t="s">
        <v>12</v>
      </c>
      <c r="J11" s="11" t="s">
        <v>36</v>
      </c>
      <c r="K11" s="9">
        <f>HLOOKUP($I$1,'Class 3'!$C$3:$Z$27,9)</f>
        <v>30</v>
      </c>
      <c r="M11" s="11" t="s">
        <v>12</v>
      </c>
      <c r="N11" s="11" t="s">
        <v>36</v>
      </c>
      <c r="O11" s="9">
        <f>HLOOKUP($M$1,'Class 4'!$C$3:$Z$27,9)</f>
        <v>27</v>
      </c>
      <c r="P11" s="36"/>
      <c r="Q11" s="38"/>
    </row>
    <row r="12" spans="1:17" ht="11.25" customHeight="1" x14ac:dyDescent="0.2">
      <c r="A12" s="11" t="s">
        <v>13</v>
      </c>
      <c r="B12" s="11" t="s">
        <v>37</v>
      </c>
      <c r="C12" s="9">
        <f>HLOOKUP($A$1,'Class 1'!$C$3:$Z$27,10)</f>
        <v>47</v>
      </c>
      <c r="E12" s="11" t="s">
        <v>13</v>
      </c>
      <c r="F12" s="11" t="s">
        <v>37</v>
      </c>
      <c r="G12" s="9">
        <f>HLOOKUP($E$1,'Class 2'!$C$3:$Z$27,10)</f>
        <v>44</v>
      </c>
      <c r="I12" s="11" t="s">
        <v>13</v>
      </c>
      <c r="J12" s="11" t="s">
        <v>37</v>
      </c>
      <c r="K12" s="9">
        <f>HLOOKUP($I$1,'Class 3'!$C$3:$Z$27,10)</f>
        <v>40</v>
      </c>
      <c r="M12" s="11" t="s">
        <v>13</v>
      </c>
      <c r="N12" s="11" t="s">
        <v>37</v>
      </c>
      <c r="O12" s="9">
        <f>HLOOKUP($M$1,'Class 4'!$C$3:$Z$27,10)</f>
        <v>44</v>
      </c>
      <c r="P12" s="36"/>
      <c r="Q12" s="38"/>
    </row>
    <row r="13" spans="1:17" ht="11.25" customHeight="1" x14ac:dyDescent="0.2">
      <c r="A13" s="11" t="s">
        <v>14</v>
      </c>
      <c r="B13" s="11" t="s">
        <v>38</v>
      </c>
      <c r="C13" s="9">
        <f>HLOOKUP($A$1,'Class 1'!$C$3:$Z$27,11)</f>
        <v>50</v>
      </c>
      <c r="E13" s="11" t="s">
        <v>14</v>
      </c>
      <c r="F13" s="11" t="s">
        <v>38</v>
      </c>
      <c r="G13" s="9">
        <f>HLOOKUP($E$1,'Class 2'!$C$3:$Z$27,11)</f>
        <v>36</v>
      </c>
      <c r="I13" s="11" t="s">
        <v>14</v>
      </c>
      <c r="J13" s="11" t="s">
        <v>38</v>
      </c>
      <c r="K13" s="9">
        <f>HLOOKUP($I$1,'Class 3'!$C$3:$Z$27,11)</f>
        <v>34</v>
      </c>
      <c r="M13" s="11" t="s">
        <v>14</v>
      </c>
      <c r="N13" s="11" t="s">
        <v>38</v>
      </c>
      <c r="O13" s="9">
        <f>HLOOKUP($M$1,'Class 4'!$C$3:$Z$27,11)</f>
        <v>47</v>
      </c>
      <c r="P13" s="36"/>
      <c r="Q13" s="38"/>
    </row>
    <row r="14" spans="1:17" ht="11.25" customHeight="1" x14ac:dyDescent="0.2">
      <c r="A14" s="11" t="s">
        <v>15</v>
      </c>
      <c r="B14" s="11" t="s">
        <v>39</v>
      </c>
      <c r="C14" s="9">
        <f>HLOOKUP($A$1,'Class 1'!$C$3:$Z$27,12)</f>
        <v>37</v>
      </c>
      <c r="E14" s="11" t="s">
        <v>15</v>
      </c>
      <c r="F14" s="11" t="s">
        <v>39</v>
      </c>
      <c r="G14" s="9">
        <f>HLOOKUP($E$1,'Class 2'!$C$3:$Z$27,12)</f>
        <v>36</v>
      </c>
      <c r="I14" s="11" t="s">
        <v>15</v>
      </c>
      <c r="J14" s="11" t="s">
        <v>39</v>
      </c>
      <c r="K14" s="9">
        <f>HLOOKUP($I$1,'Class 3'!$C$3:$Z$27,12)</f>
        <v>24</v>
      </c>
      <c r="M14" s="11" t="s">
        <v>15</v>
      </c>
      <c r="N14" s="11" t="s">
        <v>39</v>
      </c>
      <c r="O14" s="9">
        <f>HLOOKUP($M$1,'Class 4'!$C$3:$Z$27,12)</f>
        <v>30</v>
      </c>
      <c r="P14" s="36"/>
      <c r="Q14" s="38"/>
    </row>
    <row r="15" spans="1:17" ht="11.25" customHeight="1" x14ac:dyDescent="0.2">
      <c r="A15" s="11" t="s">
        <v>16</v>
      </c>
      <c r="B15" s="11" t="s">
        <v>40</v>
      </c>
      <c r="C15" s="9">
        <f>HLOOKUP($A$1,'Class 1'!$C$3:$Z$27,13)</f>
        <v>45</v>
      </c>
      <c r="E15" s="11" t="s">
        <v>16</v>
      </c>
      <c r="F15" s="11" t="s">
        <v>40</v>
      </c>
      <c r="G15" s="9">
        <f>HLOOKUP($E$1,'Class 2'!$C$3:$Z$27,13)</f>
        <v>32</v>
      </c>
      <c r="I15" s="11" t="s">
        <v>16</v>
      </c>
      <c r="J15" s="11" t="s">
        <v>40</v>
      </c>
      <c r="K15" s="9">
        <f>HLOOKUP($I$1,'Class 3'!$C$3:$Z$27,13)</f>
        <v>26</v>
      </c>
      <c r="M15" s="11" t="s">
        <v>16</v>
      </c>
      <c r="N15" s="11" t="s">
        <v>40</v>
      </c>
      <c r="O15" s="9">
        <f>HLOOKUP($M$1,'Class 4'!$C$3:$Z$27,13)</f>
        <v>40</v>
      </c>
      <c r="P15" s="36"/>
      <c r="Q15" s="38"/>
    </row>
    <row r="16" spans="1:17" ht="11.25" customHeight="1" x14ac:dyDescent="0.2">
      <c r="A16" s="11" t="s">
        <v>17</v>
      </c>
      <c r="B16" s="11" t="s">
        <v>41</v>
      </c>
      <c r="C16" s="9">
        <f>HLOOKUP($A$1,'Class 1'!$C$3:$Z$27,14)</f>
        <v>35</v>
      </c>
      <c r="E16" s="11" t="s">
        <v>17</v>
      </c>
      <c r="F16" s="11" t="s">
        <v>41</v>
      </c>
      <c r="G16" s="9">
        <f>HLOOKUP($E$1,'Class 2'!$C$3:$Z$27,14)</f>
        <v>44</v>
      </c>
      <c r="I16" s="11" t="s">
        <v>17</v>
      </c>
      <c r="J16" s="11" t="s">
        <v>41</v>
      </c>
      <c r="K16" s="9">
        <f>HLOOKUP($I$1,'Class 3'!$C$3:$Z$27,14)</f>
        <v>50</v>
      </c>
      <c r="M16" s="11" t="s">
        <v>17</v>
      </c>
      <c r="N16" s="11" t="s">
        <v>41</v>
      </c>
      <c r="O16" s="9">
        <f>HLOOKUP($M$1,'Class 4'!$C$3:$Z$27,14)</f>
        <v>40</v>
      </c>
      <c r="P16" s="36"/>
      <c r="Q16" s="38"/>
    </row>
    <row r="17" spans="1:17" ht="11.25" customHeight="1" x14ac:dyDescent="0.2">
      <c r="A17" s="11" t="s">
        <v>18</v>
      </c>
      <c r="B17" s="11" t="s">
        <v>42</v>
      </c>
      <c r="C17" s="9">
        <f>HLOOKUP($A$1,'Class 1'!$C$3:$Z$27,15)</f>
        <v>28</v>
      </c>
      <c r="E17" s="11" t="s">
        <v>18</v>
      </c>
      <c r="F17" s="11" t="s">
        <v>42</v>
      </c>
      <c r="G17" s="9">
        <f>HLOOKUP($E$1,'Class 2'!$C$3:$Z$27,15)</f>
        <v>38</v>
      </c>
      <c r="I17" s="11" t="s">
        <v>18</v>
      </c>
      <c r="J17" s="11" t="s">
        <v>42</v>
      </c>
      <c r="K17" s="9">
        <f>HLOOKUP($I$1,'Class 3'!$C$3:$Z$27,15)</f>
        <v>48</v>
      </c>
      <c r="M17" s="11" t="s">
        <v>18</v>
      </c>
      <c r="N17" s="11" t="s">
        <v>42</v>
      </c>
      <c r="O17" s="9">
        <f>HLOOKUP($M$1,'Class 4'!$C$3:$Z$27,15)</f>
        <v>36</v>
      </c>
      <c r="P17" s="36"/>
      <c r="Q17" s="38"/>
    </row>
    <row r="18" spans="1:17" ht="11.25" customHeight="1" x14ac:dyDescent="0.2">
      <c r="A18" s="11" t="s">
        <v>19</v>
      </c>
      <c r="B18" s="11" t="s">
        <v>43</v>
      </c>
      <c r="C18" s="9">
        <f>HLOOKUP($A$1,'Class 1'!$C$3:$Z$27,16)</f>
        <v>45</v>
      </c>
      <c r="E18" s="11" t="s">
        <v>19</v>
      </c>
      <c r="F18" s="11" t="s">
        <v>43</v>
      </c>
      <c r="G18" s="9">
        <f>HLOOKUP($E$1,'Class 2'!$C$3:$Z$27,16)</f>
        <v>42</v>
      </c>
      <c r="I18" s="11" t="s">
        <v>19</v>
      </c>
      <c r="J18" s="11" t="s">
        <v>43</v>
      </c>
      <c r="K18" s="9">
        <f>HLOOKUP($I$1,'Class 3'!$C$3:$Z$27,16)</f>
        <v>46</v>
      </c>
      <c r="M18" s="11" t="s">
        <v>19</v>
      </c>
      <c r="N18" s="11" t="s">
        <v>43</v>
      </c>
      <c r="O18" s="9">
        <f>HLOOKUP($M$1,'Class 4'!$C$3:$Z$27,16)</f>
        <v>47</v>
      </c>
      <c r="P18" s="36"/>
      <c r="Q18" s="38"/>
    </row>
    <row r="19" spans="1:17" ht="11.25" customHeight="1" x14ac:dyDescent="0.2">
      <c r="A19" s="11" t="s">
        <v>20</v>
      </c>
      <c r="B19" s="11" t="s">
        <v>44</v>
      </c>
      <c r="C19" s="9">
        <f>HLOOKUP($A$1,'Class 1'!$C$3:$Z$27,17)</f>
        <v>48</v>
      </c>
      <c r="E19" s="11" t="s">
        <v>20</v>
      </c>
      <c r="F19" s="11" t="s">
        <v>44</v>
      </c>
      <c r="G19" s="9">
        <f>HLOOKUP($E$1,'Class 2'!$C$3:$Z$27,17)</f>
        <v>34</v>
      </c>
      <c r="I19" s="11" t="s">
        <v>20</v>
      </c>
      <c r="J19" s="11" t="s">
        <v>44</v>
      </c>
      <c r="K19" s="9">
        <f>HLOOKUP($I$1,'Class 3'!$C$3:$Z$27,17)</f>
        <v>40</v>
      </c>
      <c r="M19" s="11" t="s">
        <v>20</v>
      </c>
      <c r="N19" s="11" t="s">
        <v>44</v>
      </c>
      <c r="O19" s="9">
        <f>HLOOKUP($M$1,'Class 4'!$C$3:$Z$27,17)</f>
        <v>50</v>
      </c>
      <c r="P19" s="36"/>
      <c r="Q19" s="38"/>
    </row>
    <row r="20" spans="1:17" ht="11.25" customHeight="1" x14ac:dyDescent="0.2">
      <c r="A20" s="11" t="s">
        <v>21</v>
      </c>
      <c r="B20" s="11" t="s">
        <v>45</v>
      </c>
      <c r="C20" s="9">
        <f>HLOOKUP($A$1,'Class 1'!$C$3:$Z$27,18)</f>
        <v>31</v>
      </c>
      <c r="E20" s="11" t="s">
        <v>21</v>
      </c>
      <c r="F20" s="11" t="s">
        <v>45</v>
      </c>
      <c r="G20" s="9">
        <f>HLOOKUP($E$1,'Class 2'!$C$3:$Z$27,18)</f>
        <v>30</v>
      </c>
      <c r="I20" s="11" t="s">
        <v>21</v>
      </c>
      <c r="J20" s="11" t="s">
        <v>45</v>
      </c>
      <c r="K20" s="9">
        <f>HLOOKUP($I$1,'Class 3'!$C$3:$Z$27,18)</f>
        <v>42</v>
      </c>
      <c r="M20" s="11" t="s">
        <v>21</v>
      </c>
      <c r="N20" s="11" t="s">
        <v>45</v>
      </c>
      <c r="O20" s="9">
        <f>HLOOKUP($M$1,'Class 4'!$C$3:$Z$27,18)</f>
        <v>39</v>
      </c>
      <c r="P20" s="36"/>
      <c r="Q20" s="38"/>
    </row>
    <row r="21" spans="1:17" ht="11.25" customHeight="1" x14ac:dyDescent="0.2">
      <c r="A21" s="11" t="s">
        <v>22</v>
      </c>
      <c r="B21" s="11" t="s">
        <v>46</v>
      </c>
      <c r="C21" s="9">
        <f>HLOOKUP($A$1,'Class 1'!$C$3:$Z$27,19)</f>
        <v>41</v>
      </c>
      <c r="E21" s="11" t="s">
        <v>22</v>
      </c>
      <c r="F21" s="11" t="s">
        <v>46</v>
      </c>
      <c r="G21" s="9">
        <f>HLOOKUP($E$1,'Class 2'!$C$3:$Z$27,19)</f>
        <v>28</v>
      </c>
      <c r="I21" s="11" t="s">
        <v>22</v>
      </c>
      <c r="J21" s="11" t="s">
        <v>46</v>
      </c>
      <c r="K21" s="9">
        <f>HLOOKUP($I$1,'Class 3'!$C$3:$Z$27,19)</f>
        <v>38</v>
      </c>
      <c r="M21" s="11" t="s">
        <v>22</v>
      </c>
      <c r="N21" s="11" t="s">
        <v>46</v>
      </c>
      <c r="O21" s="9">
        <f>HLOOKUP($M$1,'Class 4'!$C$3:$Z$27,19)</f>
        <v>46</v>
      </c>
      <c r="P21" s="36"/>
      <c r="Q21" s="38"/>
    </row>
    <row r="22" spans="1:17" ht="11.25" customHeight="1" x14ac:dyDescent="0.2">
      <c r="A22" s="11" t="s">
        <v>23</v>
      </c>
      <c r="B22" s="11" t="s">
        <v>47</v>
      </c>
      <c r="C22" s="9">
        <f>HLOOKUP($A$1,'Class 1'!$C$3:$Z$27,20)</f>
        <v>20</v>
      </c>
      <c r="E22" s="11" t="s">
        <v>23</v>
      </c>
      <c r="F22" s="11" t="s">
        <v>47</v>
      </c>
      <c r="G22" s="9">
        <f>HLOOKUP($E$1,'Class 2'!$C$3:$Z$27,20)</f>
        <v>32</v>
      </c>
      <c r="I22" s="11" t="s">
        <v>23</v>
      </c>
      <c r="J22" s="11" t="s">
        <v>47</v>
      </c>
      <c r="K22" s="9">
        <f>HLOOKUP($I$1,'Class 3'!$C$3:$Z$27,20)</f>
        <v>26</v>
      </c>
      <c r="M22" s="11" t="s">
        <v>23</v>
      </c>
      <c r="N22" s="11" t="s">
        <v>47</v>
      </c>
      <c r="O22" s="9">
        <f>HLOOKUP($M$1,'Class 4'!$C$3:$Z$27,20)</f>
        <v>19</v>
      </c>
      <c r="P22" s="36"/>
      <c r="Q22" s="38"/>
    </row>
    <row r="23" spans="1:17" ht="11.25" customHeight="1" x14ac:dyDescent="0.2">
      <c r="A23" s="11" t="s">
        <v>24</v>
      </c>
      <c r="B23" s="11" t="s">
        <v>48</v>
      </c>
      <c r="C23" s="9">
        <f>HLOOKUP($A$1,'Class 1'!$C$3:$Z$27,21)</f>
        <v>18</v>
      </c>
      <c r="E23" s="11" t="s">
        <v>24</v>
      </c>
      <c r="F23" s="11" t="s">
        <v>48</v>
      </c>
      <c r="G23" s="9">
        <f>HLOOKUP($E$1,'Class 2'!$C$3:$Z$27,21)</f>
        <v>30</v>
      </c>
      <c r="I23" s="11" t="s">
        <v>24</v>
      </c>
      <c r="J23" s="11" t="s">
        <v>48</v>
      </c>
      <c r="K23" s="9">
        <f>HLOOKUP($I$1,'Class 3'!$C$3:$Z$27,21)</f>
        <v>32</v>
      </c>
      <c r="M23" s="11" t="s">
        <v>24</v>
      </c>
      <c r="N23" s="11" t="s">
        <v>48</v>
      </c>
      <c r="O23" s="9">
        <f>HLOOKUP($M$1,'Class 4'!$C$3:$Z$27,21)</f>
        <v>22</v>
      </c>
      <c r="P23" s="36"/>
      <c r="Q23" s="38"/>
    </row>
    <row r="24" spans="1:17" ht="11.25" customHeight="1" x14ac:dyDescent="0.2">
      <c r="A24" s="11" t="s">
        <v>25</v>
      </c>
      <c r="B24" s="11" t="s">
        <v>49</v>
      </c>
      <c r="C24" s="9">
        <f>HLOOKUP($A$1,'Class 1'!$C$3:$Z$27,22)</f>
        <v>30</v>
      </c>
      <c r="E24" s="11" t="s">
        <v>25</v>
      </c>
      <c r="F24" s="11" t="s">
        <v>49</v>
      </c>
      <c r="G24" s="9">
        <f>HLOOKUP($E$1,'Class 2'!$C$3:$Z$27,22)</f>
        <v>30</v>
      </c>
      <c r="I24" s="11" t="s">
        <v>25</v>
      </c>
      <c r="J24" s="11" t="s">
        <v>49</v>
      </c>
      <c r="K24" s="9">
        <f>HLOOKUP($I$1,'Class 3'!$C$3:$Z$27,22)</f>
        <v>22</v>
      </c>
      <c r="M24" s="11" t="s">
        <v>25</v>
      </c>
      <c r="N24" s="11" t="s">
        <v>49</v>
      </c>
      <c r="O24" s="9">
        <f>HLOOKUP($M$1,'Class 4'!$C$3:$Z$27,22)</f>
        <v>26</v>
      </c>
      <c r="P24" s="36"/>
      <c r="Q24" s="38"/>
    </row>
    <row r="25" spans="1:17" ht="11.25" customHeight="1" x14ac:dyDescent="0.2">
      <c r="A25" s="11" t="s">
        <v>26</v>
      </c>
      <c r="B25" s="11" t="s">
        <v>50</v>
      </c>
      <c r="C25" s="9">
        <f>HLOOKUP($A$1,'Class 1'!$C$3:$Z$27,23)</f>
        <v>38</v>
      </c>
      <c r="E25" s="11" t="s">
        <v>26</v>
      </c>
      <c r="F25" s="11" t="s">
        <v>50</v>
      </c>
      <c r="G25" s="9">
        <f>HLOOKUP($E$1,'Class 2'!$C$3:$Z$27,23)</f>
        <v>26</v>
      </c>
      <c r="I25" s="11" t="s">
        <v>26</v>
      </c>
      <c r="J25" s="11" t="s">
        <v>50</v>
      </c>
      <c r="K25" s="9">
        <f>HLOOKUP($I$1,'Class 3'!$C$3:$Z$27,23)</f>
        <v>24</v>
      </c>
      <c r="M25" s="11" t="s">
        <v>26</v>
      </c>
      <c r="N25" s="11" t="s">
        <v>50</v>
      </c>
      <c r="O25" s="9">
        <f>HLOOKUP($M$1,'Class 4'!$C$3:$Z$27,23)</f>
        <v>36</v>
      </c>
      <c r="P25" s="36"/>
      <c r="Q25" s="38"/>
    </row>
    <row r="26" spans="1:17" ht="11.25" customHeight="1" x14ac:dyDescent="0.2">
      <c r="A26" s="11" t="s">
        <v>27</v>
      </c>
      <c r="B26" s="11" t="s">
        <v>51</v>
      </c>
      <c r="C26" s="9">
        <f>HLOOKUP($A$1,'Class 1'!$C$3:$Z$27,24)</f>
        <v>26</v>
      </c>
      <c r="E26" s="11" t="s">
        <v>27</v>
      </c>
      <c r="F26" s="11" t="s">
        <v>51</v>
      </c>
      <c r="G26" s="9">
        <f>HLOOKUP($E$1,'Class 2'!$C$3:$Z$27,24)</f>
        <v>26</v>
      </c>
      <c r="I26" s="11" t="s">
        <v>27</v>
      </c>
      <c r="J26" s="11" t="s">
        <v>51</v>
      </c>
      <c r="K26" s="9">
        <f>HLOOKUP($I$1,'Class 3'!$C$3:$Z$27,24)</f>
        <v>34</v>
      </c>
      <c r="M26" s="11" t="s">
        <v>27</v>
      </c>
      <c r="N26" s="11" t="s">
        <v>51</v>
      </c>
      <c r="O26" s="9">
        <f>HLOOKUP($M$1,'Class 4'!$C$3:$Z$27,24)</f>
        <v>32</v>
      </c>
      <c r="P26" s="36"/>
      <c r="Q26" s="38"/>
    </row>
    <row r="27" spans="1:17" ht="11.25" customHeight="1" x14ac:dyDescent="0.2">
      <c r="A27" s="11" t="s">
        <v>28</v>
      </c>
      <c r="B27" s="11" t="s">
        <v>52</v>
      </c>
      <c r="C27" s="9">
        <f>HLOOKUP($A$1,'Class 1'!$C$3:$Z$27,25)</f>
        <v>36</v>
      </c>
      <c r="E27" s="11" t="s">
        <v>28</v>
      </c>
      <c r="F27" s="11" t="s">
        <v>52</v>
      </c>
      <c r="G27" s="9">
        <f>HLOOKUP($E$1,'Class 2'!$C$3:$Z$27,25)</f>
        <v>24</v>
      </c>
      <c r="I27" s="11" t="s">
        <v>28</v>
      </c>
      <c r="J27" s="11" t="s">
        <v>52</v>
      </c>
      <c r="K27" s="9">
        <f>HLOOKUP($I$1,'Class 3'!$C$3:$Z$27,25)</f>
        <v>30</v>
      </c>
      <c r="M27" s="11" t="s">
        <v>28</v>
      </c>
      <c r="N27" s="11" t="s">
        <v>52</v>
      </c>
      <c r="O27" s="9">
        <f>HLOOKUP($M$1,'Class 4'!$C$3:$Z$27,25)</f>
        <v>39</v>
      </c>
      <c r="P27" s="36"/>
      <c r="Q27" s="38"/>
    </row>
    <row r="28" spans="1:17" ht="11.25" customHeight="1" x14ac:dyDescent="0.2">
      <c r="A28" s="35"/>
      <c r="B28" s="35"/>
      <c r="C28" s="36"/>
      <c r="E28" s="35"/>
      <c r="F28" s="35"/>
      <c r="G28" s="36"/>
      <c r="I28" s="35"/>
      <c r="J28" s="35"/>
      <c r="K28" s="36"/>
      <c r="M28" s="35"/>
      <c r="N28" s="35"/>
      <c r="O28" s="36"/>
      <c r="P28" s="36"/>
      <c r="Q28" s="38"/>
    </row>
    <row r="29" spans="1:17" ht="12.75" hidden="1" customHeight="1" x14ac:dyDescent="0.2">
      <c r="A29" s="169">
        <f>Start!I10</f>
        <v>3421</v>
      </c>
      <c r="B29" s="170"/>
      <c r="C29" s="171"/>
      <c r="E29" s="169">
        <f>Start!I13</f>
        <v>3142</v>
      </c>
      <c r="F29" s="170"/>
      <c r="G29" s="171"/>
      <c r="I29" s="169">
        <f>Start!I16</f>
        <v>0</v>
      </c>
      <c r="J29" s="170"/>
      <c r="K29" s="171"/>
      <c r="M29" s="169">
        <f>Start!I19</f>
        <v>0</v>
      </c>
      <c r="N29" s="170"/>
      <c r="O29" s="171"/>
      <c r="Q29" s="39"/>
    </row>
    <row r="30" spans="1:17" ht="11.25" customHeight="1" x14ac:dyDescent="0.2">
      <c r="A30" s="172" t="s">
        <v>88</v>
      </c>
      <c r="B30" s="173"/>
      <c r="C30" s="174"/>
      <c r="E30" s="172" t="s">
        <v>89</v>
      </c>
      <c r="F30" s="173"/>
      <c r="G30" s="174"/>
      <c r="I30" s="172" t="s">
        <v>90</v>
      </c>
      <c r="J30" s="173"/>
      <c r="K30" s="174"/>
      <c r="M30" s="172" t="s">
        <v>91</v>
      </c>
      <c r="N30" s="173"/>
      <c r="O30" s="174"/>
      <c r="P30" s="21"/>
      <c r="Q30" s="40"/>
    </row>
    <row r="31" spans="1:17" ht="11.25" customHeight="1" x14ac:dyDescent="0.2">
      <c r="A31" s="11" t="s">
        <v>54</v>
      </c>
      <c r="B31" s="11"/>
      <c r="C31" s="11" t="s">
        <v>53</v>
      </c>
      <c r="E31" s="11" t="s">
        <v>54</v>
      </c>
      <c r="F31" s="11"/>
      <c r="G31" s="11" t="s">
        <v>53</v>
      </c>
      <c r="I31" s="11" t="s">
        <v>54</v>
      </c>
      <c r="J31" s="11"/>
      <c r="K31" s="11" t="s">
        <v>53</v>
      </c>
      <c r="M31" s="11" t="s">
        <v>54</v>
      </c>
      <c r="N31" s="11"/>
      <c r="O31" s="11" t="s">
        <v>53</v>
      </c>
      <c r="P31" s="35"/>
      <c r="Q31" s="41"/>
    </row>
    <row r="32" spans="1:17" ht="11.25" customHeight="1" x14ac:dyDescent="0.2">
      <c r="A32" s="11" t="s">
        <v>5</v>
      </c>
      <c r="B32" s="11" t="s">
        <v>29</v>
      </c>
      <c r="C32" s="9">
        <f>HLOOKUP($A$29,'Class 5'!$C$3:$Z$27,2)</f>
        <v>15</v>
      </c>
      <c r="E32" s="11" t="s">
        <v>5</v>
      </c>
      <c r="F32" s="11" t="s">
        <v>29</v>
      </c>
      <c r="G32" s="9">
        <f>HLOOKUP($E$29,'Class 6'!$C$3:$Z$27,2)</f>
        <v>30</v>
      </c>
      <c r="I32" s="11" t="s">
        <v>5</v>
      </c>
      <c r="J32" s="11" t="s">
        <v>29</v>
      </c>
      <c r="K32" s="9" t="e">
        <f>HLOOKUP($I$29,'Class 7'!$C$3:$Z$27,2)</f>
        <v>#N/A</v>
      </c>
      <c r="M32" s="11" t="s">
        <v>5</v>
      </c>
      <c r="N32" s="11" t="s">
        <v>29</v>
      </c>
      <c r="O32" s="9" t="e">
        <f>HLOOKUP($M$29,'Class 8'!$C$3:$Z$27,2)</f>
        <v>#N/A</v>
      </c>
      <c r="P32" s="36"/>
      <c r="Q32" s="38"/>
    </row>
    <row r="33" spans="1:17" ht="11.25" customHeight="1" x14ac:dyDescent="0.2">
      <c r="A33" s="11" t="s">
        <v>6</v>
      </c>
      <c r="B33" s="11" t="s">
        <v>30</v>
      </c>
      <c r="C33" s="9">
        <f>HLOOKUP($A$29,'Class 5'!$C$3:$Z$27,3)</f>
        <v>12</v>
      </c>
      <c r="E33" s="11" t="s">
        <v>6</v>
      </c>
      <c r="F33" s="11" t="s">
        <v>30</v>
      </c>
      <c r="G33" s="9">
        <f>HLOOKUP($E$29,'Class 6'!$C$3:$Z$27,3)</f>
        <v>24</v>
      </c>
      <c r="I33" s="11" t="s">
        <v>6</v>
      </c>
      <c r="J33" s="11" t="s">
        <v>30</v>
      </c>
      <c r="K33" s="9" t="e">
        <f>HLOOKUP($I$29,'Class 7'!$C$3:$Z$27,3)</f>
        <v>#N/A</v>
      </c>
      <c r="M33" s="11" t="s">
        <v>6</v>
      </c>
      <c r="N33" s="11" t="s">
        <v>30</v>
      </c>
      <c r="O33" s="9" t="e">
        <f>HLOOKUP($M$29,'Class 8'!$C$3:$Z$27,3)</f>
        <v>#N/A</v>
      </c>
      <c r="P33" s="36"/>
      <c r="Q33" s="38"/>
    </row>
    <row r="34" spans="1:17" ht="11.25" customHeight="1" x14ac:dyDescent="0.2">
      <c r="A34" s="11" t="s">
        <v>7</v>
      </c>
      <c r="B34" s="11" t="s">
        <v>31</v>
      </c>
      <c r="C34" s="9">
        <f>HLOOKUP($A$29,'Class 5'!$C$3:$Z$27,4)</f>
        <v>23</v>
      </c>
      <c r="E34" s="11" t="s">
        <v>7</v>
      </c>
      <c r="F34" s="11" t="s">
        <v>31</v>
      </c>
      <c r="G34" s="9">
        <f>HLOOKUP($E$29,'Class 6'!$C$3:$Z$27,4)</f>
        <v>41</v>
      </c>
      <c r="I34" s="11" t="s">
        <v>7</v>
      </c>
      <c r="J34" s="11" t="s">
        <v>31</v>
      </c>
      <c r="K34" s="9" t="e">
        <f>HLOOKUP($I$29,'Class 7'!$C$3:$Z$27,4)</f>
        <v>#N/A</v>
      </c>
      <c r="M34" s="11" t="s">
        <v>7</v>
      </c>
      <c r="N34" s="11" t="s">
        <v>31</v>
      </c>
      <c r="O34" s="9" t="e">
        <f>HLOOKUP($M$29,'Class 8'!$C$3:$Z$27,4)</f>
        <v>#N/A</v>
      </c>
      <c r="P34" s="36"/>
      <c r="Q34" s="38"/>
    </row>
    <row r="35" spans="1:17" ht="11.25" customHeight="1" x14ac:dyDescent="0.2">
      <c r="A35" s="11" t="s">
        <v>8</v>
      </c>
      <c r="B35" s="11" t="s">
        <v>32</v>
      </c>
      <c r="C35" s="9">
        <f>HLOOKUP($A$29,'Class 5'!$C$3:$Z$27,5)</f>
        <v>28</v>
      </c>
      <c r="E35" s="11" t="s">
        <v>8</v>
      </c>
      <c r="F35" s="11" t="s">
        <v>32</v>
      </c>
      <c r="G35" s="9">
        <f>HLOOKUP($E$29,'Class 6'!$C$3:$Z$27,5)</f>
        <v>46</v>
      </c>
      <c r="I35" s="11" t="s">
        <v>8</v>
      </c>
      <c r="J35" s="11" t="s">
        <v>32</v>
      </c>
      <c r="K35" s="9" t="e">
        <f>HLOOKUP($I$29,'Class 7'!$C$3:$Z$27,5)</f>
        <v>#N/A</v>
      </c>
      <c r="M35" s="11" t="s">
        <v>8</v>
      </c>
      <c r="N35" s="11" t="s">
        <v>32</v>
      </c>
      <c r="O35" s="9" t="e">
        <f>HLOOKUP($M$29,'Class 8'!$C$3:$Z$27,5)</f>
        <v>#N/A</v>
      </c>
      <c r="P35" s="36"/>
      <c r="Q35" s="38"/>
    </row>
    <row r="36" spans="1:17" ht="11.25" customHeight="1" x14ac:dyDescent="0.2">
      <c r="A36" s="11" t="s">
        <v>9</v>
      </c>
      <c r="B36" s="11" t="s">
        <v>33</v>
      </c>
      <c r="C36" s="9">
        <f>HLOOKUP($A$29,'Class 5'!$C$3:$Z$27,6)</f>
        <v>17</v>
      </c>
      <c r="E36" s="11" t="s">
        <v>9</v>
      </c>
      <c r="F36" s="11" t="s">
        <v>33</v>
      </c>
      <c r="G36" s="9">
        <f>HLOOKUP($E$29,'Class 6'!$C$3:$Z$27,6)</f>
        <v>29</v>
      </c>
      <c r="I36" s="11" t="s">
        <v>9</v>
      </c>
      <c r="J36" s="11" t="s">
        <v>33</v>
      </c>
      <c r="K36" s="9" t="e">
        <f>HLOOKUP($I$29,'Class 7'!$C$3:$Z$27,6)</f>
        <v>#N/A</v>
      </c>
      <c r="M36" s="11" t="s">
        <v>9</v>
      </c>
      <c r="N36" s="11" t="s">
        <v>33</v>
      </c>
      <c r="O36" s="9" t="e">
        <f>HLOOKUP($M$29,'Class 8'!$C$3:$Z$27,6)</f>
        <v>#N/A</v>
      </c>
      <c r="P36" s="36"/>
      <c r="Q36" s="38"/>
    </row>
    <row r="37" spans="1:17" ht="11.25" customHeight="1" x14ac:dyDescent="0.2">
      <c r="A37" s="11" t="s">
        <v>10</v>
      </c>
      <c r="B37" s="11" t="s">
        <v>34</v>
      </c>
      <c r="C37" s="9">
        <f>HLOOKUP($A$29,'Class 5'!$C$3:$Z$27,7)</f>
        <v>25</v>
      </c>
      <c r="E37" s="11" t="s">
        <v>10</v>
      </c>
      <c r="F37" s="11" t="s">
        <v>34</v>
      </c>
      <c r="G37" s="9">
        <f>HLOOKUP($E$29,'Class 6'!$C$3:$Z$27,7)</f>
        <v>40</v>
      </c>
      <c r="I37" s="11" t="s">
        <v>10</v>
      </c>
      <c r="J37" s="11" t="s">
        <v>34</v>
      </c>
      <c r="K37" s="9" t="e">
        <f>HLOOKUP($I$29,'Class 7'!$C$3:$Z$27,7)</f>
        <v>#N/A</v>
      </c>
      <c r="M37" s="11" t="s">
        <v>10</v>
      </c>
      <c r="N37" s="11" t="s">
        <v>34</v>
      </c>
      <c r="O37" s="9" t="e">
        <f>HLOOKUP($M$29,'Class 8'!$C$3:$Z$27,7)</f>
        <v>#N/A</v>
      </c>
      <c r="P37" s="36"/>
      <c r="Q37" s="38"/>
    </row>
    <row r="38" spans="1:17" ht="11.25" customHeight="1" x14ac:dyDescent="0.2">
      <c r="A38" s="11" t="s">
        <v>11</v>
      </c>
      <c r="B38" s="11" t="s">
        <v>35</v>
      </c>
      <c r="C38" s="9">
        <f>HLOOKUP($A$29,'Class 5'!$C$3:$Z$27,8)</f>
        <v>18</v>
      </c>
      <c r="E38" s="11" t="s">
        <v>11</v>
      </c>
      <c r="F38" s="11" t="s">
        <v>35</v>
      </c>
      <c r="G38" s="9">
        <f>HLOOKUP($E$29,'Class 6'!$C$3:$Z$27,8)</f>
        <v>23</v>
      </c>
      <c r="I38" s="11" t="s">
        <v>11</v>
      </c>
      <c r="J38" s="11" t="s">
        <v>35</v>
      </c>
      <c r="K38" s="9" t="e">
        <f>HLOOKUP($I$29,'Class 7'!$C$3:$Z$27,8)</f>
        <v>#N/A</v>
      </c>
      <c r="M38" s="11" t="s">
        <v>11</v>
      </c>
      <c r="N38" s="11" t="s">
        <v>35</v>
      </c>
      <c r="O38" s="9" t="e">
        <f>HLOOKUP($M$29,'Class 8'!$C$3:$Z$27,8)</f>
        <v>#N/A</v>
      </c>
      <c r="P38" s="36"/>
      <c r="Q38" s="38"/>
    </row>
    <row r="39" spans="1:17" ht="11.25" customHeight="1" x14ac:dyDescent="0.2">
      <c r="A39" s="11" t="s">
        <v>12</v>
      </c>
      <c r="B39" s="11" t="s">
        <v>36</v>
      </c>
      <c r="C39" s="9">
        <f>HLOOKUP($A$29,'Class 5'!$C$3:$Z$27,9)</f>
        <v>15</v>
      </c>
      <c r="E39" s="11" t="s">
        <v>12</v>
      </c>
      <c r="F39" s="11" t="s">
        <v>36</v>
      </c>
      <c r="G39" s="9">
        <f>HLOOKUP($E$29,'Class 6'!$C$3:$Z$27,9)</f>
        <v>17</v>
      </c>
      <c r="I39" s="11" t="s">
        <v>12</v>
      </c>
      <c r="J39" s="11" t="s">
        <v>36</v>
      </c>
      <c r="K39" s="9" t="e">
        <f>HLOOKUP($I$29,'Class 7'!$C$3:$Z$27,9)</f>
        <v>#N/A</v>
      </c>
      <c r="M39" s="11" t="s">
        <v>12</v>
      </c>
      <c r="N39" s="11" t="s">
        <v>36</v>
      </c>
      <c r="O39" s="9" t="e">
        <f>HLOOKUP($M$29,'Class 8'!$C$3:$Z$27,9)</f>
        <v>#N/A</v>
      </c>
      <c r="P39" s="36"/>
      <c r="Q39" s="38"/>
    </row>
    <row r="40" spans="1:17" ht="11.25" customHeight="1" x14ac:dyDescent="0.2">
      <c r="A40" s="11" t="s">
        <v>13</v>
      </c>
      <c r="B40" s="11" t="s">
        <v>37</v>
      </c>
      <c r="C40" s="9">
        <f>HLOOKUP($A$29,'Class 5'!$C$3:$Z$27,10)</f>
        <v>29</v>
      </c>
      <c r="E40" s="11" t="s">
        <v>13</v>
      </c>
      <c r="F40" s="11" t="s">
        <v>37</v>
      </c>
      <c r="G40" s="9">
        <f>HLOOKUP($E$29,'Class 6'!$C$3:$Z$27,10)</f>
        <v>27</v>
      </c>
      <c r="I40" s="11" t="s">
        <v>13</v>
      </c>
      <c r="J40" s="11" t="s">
        <v>37</v>
      </c>
      <c r="K40" s="9" t="e">
        <f>HLOOKUP($I$29,'Class 7'!$C$3:$Z$27,10)</f>
        <v>#N/A</v>
      </c>
      <c r="M40" s="11" t="s">
        <v>13</v>
      </c>
      <c r="N40" s="11" t="s">
        <v>37</v>
      </c>
      <c r="O40" s="9" t="e">
        <f>HLOOKUP($M$29,'Class 8'!$C$3:$Z$27,10)</f>
        <v>#N/A</v>
      </c>
      <c r="P40" s="36"/>
      <c r="Q40" s="38"/>
    </row>
    <row r="41" spans="1:17" ht="11.25" customHeight="1" x14ac:dyDescent="0.2">
      <c r="A41" s="11" t="s">
        <v>14</v>
      </c>
      <c r="B41" s="11" t="s">
        <v>38</v>
      </c>
      <c r="C41" s="9">
        <f>HLOOKUP($A$29,'Class 5'!$C$3:$Z$27,11)</f>
        <v>37</v>
      </c>
      <c r="E41" s="11" t="s">
        <v>14</v>
      </c>
      <c r="F41" s="11" t="s">
        <v>38</v>
      </c>
      <c r="G41" s="9">
        <f>HLOOKUP($E$29,'Class 6'!$C$3:$Z$27,11)</f>
        <v>25</v>
      </c>
      <c r="I41" s="11" t="s">
        <v>14</v>
      </c>
      <c r="J41" s="11" t="s">
        <v>38</v>
      </c>
      <c r="K41" s="9" t="e">
        <f>HLOOKUP($I$29,'Class 7'!$C$3:$Z$27,11)</f>
        <v>#N/A</v>
      </c>
      <c r="M41" s="11" t="s">
        <v>14</v>
      </c>
      <c r="N41" s="11" t="s">
        <v>38</v>
      </c>
      <c r="O41" s="9" t="e">
        <f>HLOOKUP($M$29,'Class 8'!$C$3:$Z$27,11)</f>
        <v>#N/A</v>
      </c>
      <c r="P41" s="36"/>
      <c r="Q41" s="38"/>
    </row>
    <row r="42" spans="1:17" ht="11.25" customHeight="1" x14ac:dyDescent="0.2">
      <c r="A42" s="11" t="s">
        <v>15</v>
      </c>
      <c r="B42" s="11" t="s">
        <v>39</v>
      </c>
      <c r="C42" s="9">
        <f>HLOOKUP($A$29,'Class 5'!$C$3:$Z$27,12)</f>
        <v>23</v>
      </c>
      <c r="E42" s="11" t="s">
        <v>15</v>
      </c>
      <c r="F42" s="11" t="s">
        <v>39</v>
      </c>
      <c r="G42" s="9">
        <f>HLOOKUP($E$29,'Class 6'!$C$3:$Z$27,12)</f>
        <v>15</v>
      </c>
      <c r="I42" s="11" t="s">
        <v>15</v>
      </c>
      <c r="J42" s="11" t="s">
        <v>39</v>
      </c>
      <c r="K42" s="9" t="e">
        <f>HLOOKUP($I$29,'Class 7'!$C$3:$Z$27,12)</f>
        <v>#N/A</v>
      </c>
      <c r="M42" s="11" t="s">
        <v>15</v>
      </c>
      <c r="N42" s="11" t="s">
        <v>39</v>
      </c>
      <c r="O42" s="9" t="e">
        <f>HLOOKUP($M$29,'Class 8'!$C$3:$Z$27,12)</f>
        <v>#N/A</v>
      </c>
      <c r="P42" s="36"/>
      <c r="Q42" s="38"/>
    </row>
    <row r="43" spans="1:17" ht="11.25" customHeight="1" x14ac:dyDescent="0.2">
      <c r="A43" s="11" t="s">
        <v>16</v>
      </c>
      <c r="B43" s="11" t="s">
        <v>40</v>
      </c>
      <c r="C43" s="9">
        <f>HLOOKUP($A$29,'Class 5'!$C$3:$Z$27,13)</f>
        <v>34</v>
      </c>
      <c r="E43" s="11" t="s">
        <v>16</v>
      </c>
      <c r="F43" s="11" t="s">
        <v>40</v>
      </c>
      <c r="G43" s="9">
        <f>HLOOKUP($E$29,'Class 6'!$C$3:$Z$27,13)</f>
        <v>19</v>
      </c>
      <c r="I43" s="11" t="s">
        <v>16</v>
      </c>
      <c r="J43" s="11" t="s">
        <v>40</v>
      </c>
      <c r="K43" s="9" t="e">
        <f>HLOOKUP($I$29,'Class 7'!$C$3:$Z$27,13)</f>
        <v>#N/A</v>
      </c>
      <c r="M43" s="11" t="s">
        <v>16</v>
      </c>
      <c r="N43" s="11" t="s">
        <v>40</v>
      </c>
      <c r="O43" s="9" t="e">
        <f>HLOOKUP($M$29,'Class 8'!$C$3:$Z$27,13)</f>
        <v>#N/A</v>
      </c>
      <c r="P43" s="36"/>
      <c r="Q43" s="38"/>
    </row>
    <row r="44" spans="1:17" ht="11.25" customHeight="1" x14ac:dyDescent="0.2">
      <c r="A44" s="11" t="s">
        <v>17</v>
      </c>
      <c r="B44" s="11" t="s">
        <v>41</v>
      </c>
      <c r="C44" s="9">
        <f>HLOOKUP($A$29,'Class 5'!$C$3:$Z$27,14)</f>
        <v>34</v>
      </c>
      <c r="E44" s="11" t="s">
        <v>17</v>
      </c>
      <c r="F44" s="11" t="s">
        <v>41</v>
      </c>
      <c r="G44" s="9">
        <f>HLOOKUP($E$29,'Class 6'!$C$3:$Z$27,14)</f>
        <v>45</v>
      </c>
      <c r="I44" s="11" t="s">
        <v>17</v>
      </c>
      <c r="J44" s="11" t="s">
        <v>41</v>
      </c>
      <c r="K44" s="9" t="e">
        <f>HLOOKUP($I$29,'Class 7'!$C$3:$Z$27,14)</f>
        <v>#N/A</v>
      </c>
      <c r="M44" s="11" t="s">
        <v>17</v>
      </c>
      <c r="N44" s="11" t="s">
        <v>41</v>
      </c>
      <c r="O44" s="9" t="e">
        <f>HLOOKUP($M$29,'Class 8'!$C$3:$Z$27,14)</f>
        <v>#N/A</v>
      </c>
      <c r="P44" s="36"/>
      <c r="Q44" s="38"/>
    </row>
    <row r="45" spans="1:17" ht="11.25" customHeight="1" x14ac:dyDescent="0.2">
      <c r="A45" s="11" t="s">
        <v>18</v>
      </c>
      <c r="B45" s="11" t="s">
        <v>42</v>
      </c>
      <c r="C45" s="9">
        <f>HLOOKUP($A$29,'Class 5'!$C$3:$Z$27,15)</f>
        <v>39</v>
      </c>
      <c r="E45" s="11" t="s">
        <v>18</v>
      </c>
      <c r="F45" s="11" t="s">
        <v>42</v>
      </c>
      <c r="G45" s="9">
        <f>HLOOKUP($E$29,'Class 6'!$C$3:$Z$27,15)</f>
        <v>50</v>
      </c>
      <c r="I45" s="11" t="s">
        <v>18</v>
      </c>
      <c r="J45" s="11" t="s">
        <v>42</v>
      </c>
      <c r="K45" s="9" t="e">
        <f>HLOOKUP($I$29,'Class 7'!$C$3:$Z$27,15)</f>
        <v>#N/A</v>
      </c>
      <c r="M45" s="11" t="s">
        <v>18</v>
      </c>
      <c r="N45" s="11" t="s">
        <v>42</v>
      </c>
      <c r="O45" s="9" t="e">
        <f>HLOOKUP($M$29,'Class 8'!$C$3:$Z$27,15)</f>
        <v>#N/A</v>
      </c>
      <c r="P45" s="36"/>
      <c r="Q45" s="38"/>
    </row>
    <row r="46" spans="1:17" ht="11.25" customHeight="1" x14ac:dyDescent="0.2">
      <c r="A46" s="11" t="s">
        <v>19</v>
      </c>
      <c r="B46" s="11" t="s">
        <v>43</v>
      </c>
      <c r="C46" s="9">
        <f>HLOOKUP($A$29,'Class 5'!$C$3:$Z$27,16)</f>
        <v>37</v>
      </c>
      <c r="E46" s="11" t="s">
        <v>19</v>
      </c>
      <c r="F46" s="11" t="s">
        <v>43</v>
      </c>
      <c r="G46" s="9">
        <f>HLOOKUP($E$29,'Class 6'!$C$3:$Z$27,16)</f>
        <v>38</v>
      </c>
      <c r="I46" s="11" t="s">
        <v>19</v>
      </c>
      <c r="J46" s="11" t="s">
        <v>43</v>
      </c>
      <c r="K46" s="9" t="e">
        <f>HLOOKUP($I$29,'Class 7'!$C$3:$Z$27,16)</f>
        <v>#N/A</v>
      </c>
      <c r="M46" s="11" t="s">
        <v>19</v>
      </c>
      <c r="N46" s="11" t="s">
        <v>43</v>
      </c>
      <c r="O46" s="9" t="e">
        <f>HLOOKUP($M$29,'Class 8'!$C$3:$Z$27,16)</f>
        <v>#N/A</v>
      </c>
      <c r="P46" s="36"/>
      <c r="Q46" s="38"/>
    </row>
    <row r="47" spans="1:17" ht="11.25" customHeight="1" x14ac:dyDescent="0.2">
      <c r="A47" s="11" t="s">
        <v>20</v>
      </c>
      <c r="B47" s="11" t="s">
        <v>44</v>
      </c>
      <c r="C47" s="9">
        <f>HLOOKUP($A$29,'Class 5'!$C$3:$Z$27,17)</f>
        <v>45</v>
      </c>
      <c r="E47" s="11" t="s">
        <v>20</v>
      </c>
      <c r="F47" s="11" t="s">
        <v>44</v>
      </c>
      <c r="G47" s="9">
        <f>HLOOKUP($E$29,'Class 6'!$C$3:$Z$27,17)</f>
        <v>36</v>
      </c>
      <c r="I47" s="11" t="s">
        <v>20</v>
      </c>
      <c r="J47" s="11" t="s">
        <v>44</v>
      </c>
      <c r="K47" s="9" t="e">
        <f>HLOOKUP($I$29,'Class 7'!$C$3:$Z$27,17)</f>
        <v>#N/A</v>
      </c>
      <c r="M47" s="11" t="s">
        <v>20</v>
      </c>
      <c r="N47" s="11" t="s">
        <v>44</v>
      </c>
      <c r="O47" s="9" t="e">
        <f>HLOOKUP($M$29,'Class 8'!$C$3:$Z$27,17)</f>
        <v>#N/A</v>
      </c>
      <c r="P47" s="36"/>
      <c r="Q47" s="38"/>
    </row>
    <row r="48" spans="1:17" ht="11.25" customHeight="1" x14ac:dyDescent="0.2">
      <c r="A48" s="11" t="s">
        <v>21</v>
      </c>
      <c r="B48" s="11" t="s">
        <v>45</v>
      </c>
      <c r="C48" s="9">
        <f>HLOOKUP($A$29,'Class 5'!$C$3:$Z$27,18)</f>
        <v>47</v>
      </c>
      <c r="E48" s="11" t="s">
        <v>21</v>
      </c>
      <c r="F48" s="11" t="s">
        <v>45</v>
      </c>
      <c r="G48" s="9">
        <f>HLOOKUP($E$29,'Class 6'!$C$3:$Z$27,18)</f>
        <v>48</v>
      </c>
      <c r="I48" s="11" t="s">
        <v>21</v>
      </c>
      <c r="J48" s="11" t="s">
        <v>45</v>
      </c>
      <c r="K48" s="9" t="e">
        <f>HLOOKUP($I$29,'Class 7'!$C$3:$Z$27,18)</f>
        <v>#N/A</v>
      </c>
      <c r="M48" s="11" t="s">
        <v>21</v>
      </c>
      <c r="N48" s="11" t="s">
        <v>45</v>
      </c>
      <c r="O48" s="9" t="e">
        <f>HLOOKUP($M$29,'Class 8'!$C$3:$Z$27,18)</f>
        <v>#N/A</v>
      </c>
      <c r="P48" s="36"/>
      <c r="Q48" s="38"/>
    </row>
    <row r="49" spans="1:17" ht="11.25" customHeight="1" x14ac:dyDescent="0.2">
      <c r="A49" s="11" t="s">
        <v>22</v>
      </c>
      <c r="B49" s="11" t="s">
        <v>46</v>
      </c>
      <c r="C49" s="9">
        <f>HLOOKUP($A$29,'Class 5'!$C$3:$Z$27,19)</f>
        <v>50</v>
      </c>
      <c r="E49" s="11" t="s">
        <v>22</v>
      </c>
      <c r="F49" s="11" t="s">
        <v>46</v>
      </c>
      <c r="G49" s="9">
        <f>HLOOKUP($E$29,'Class 6'!$C$3:$Z$27,19)</f>
        <v>41</v>
      </c>
      <c r="I49" s="11" t="s">
        <v>22</v>
      </c>
      <c r="J49" s="11" t="s">
        <v>46</v>
      </c>
      <c r="K49" s="9" t="e">
        <f>HLOOKUP($I$29,'Class 7'!$C$3:$Z$27,19)</f>
        <v>#N/A</v>
      </c>
      <c r="M49" s="11" t="s">
        <v>22</v>
      </c>
      <c r="N49" s="11" t="s">
        <v>46</v>
      </c>
      <c r="O49" s="9" t="e">
        <f>HLOOKUP($M$29,'Class 8'!$C$3:$Z$27,19)</f>
        <v>#N/A</v>
      </c>
      <c r="P49" s="36"/>
      <c r="Q49" s="38"/>
    </row>
    <row r="50" spans="1:17" ht="11.25" customHeight="1" x14ac:dyDescent="0.2">
      <c r="A50" s="11" t="s">
        <v>23</v>
      </c>
      <c r="B50" s="11" t="s">
        <v>47</v>
      </c>
      <c r="C50" s="9">
        <f>HLOOKUP($A$29,'Class 5'!$C$3:$Z$27,20)</f>
        <v>25</v>
      </c>
      <c r="E50" s="11" t="s">
        <v>23</v>
      </c>
      <c r="F50" s="11" t="s">
        <v>47</v>
      </c>
      <c r="G50" s="9">
        <f>HLOOKUP($E$29,'Class 6'!$C$3:$Z$27,20)</f>
        <v>27</v>
      </c>
      <c r="I50" s="11" t="s">
        <v>23</v>
      </c>
      <c r="J50" s="11" t="s">
        <v>47</v>
      </c>
      <c r="K50" s="9" t="e">
        <f>HLOOKUP($I$29,'Class 7'!$C$3:$Z$27,20)</f>
        <v>#N/A</v>
      </c>
      <c r="M50" s="11" t="s">
        <v>23</v>
      </c>
      <c r="N50" s="11" t="s">
        <v>47</v>
      </c>
      <c r="O50" s="9" t="e">
        <f>HLOOKUP($M$29,'Class 8'!$C$3:$Z$27,20)</f>
        <v>#N/A</v>
      </c>
      <c r="P50" s="36"/>
      <c r="Q50" s="38"/>
    </row>
    <row r="51" spans="1:17" ht="11.25" customHeight="1" x14ac:dyDescent="0.2">
      <c r="A51" s="11" t="s">
        <v>24</v>
      </c>
      <c r="B51" s="11" t="s">
        <v>48</v>
      </c>
      <c r="C51" s="9">
        <f>HLOOKUP($A$29,'Class 5'!$C$3:$Z$27,21)</f>
        <v>33</v>
      </c>
      <c r="E51" s="11" t="s">
        <v>24</v>
      </c>
      <c r="F51" s="11" t="s">
        <v>48</v>
      </c>
      <c r="G51" s="9">
        <f>HLOOKUP($E$29,'Class 6'!$C$3:$Z$27,21)</f>
        <v>38</v>
      </c>
      <c r="I51" s="11" t="s">
        <v>24</v>
      </c>
      <c r="J51" s="11" t="s">
        <v>48</v>
      </c>
      <c r="K51" s="9" t="e">
        <f>HLOOKUP($I$29,'Class 7'!$C$3:$Z$27,21)</f>
        <v>#N/A</v>
      </c>
      <c r="M51" s="11" t="s">
        <v>24</v>
      </c>
      <c r="N51" s="11" t="s">
        <v>48</v>
      </c>
      <c r="O51" s="9" t="e">
        <f>HLOOKUP($M$29,'Class 8'!$C$3:$Z$27,21)</f>
        <v>#N/A</v>
      </c>
      <c r="P51" s="36"/>
      <c r="Q51" s="38"/>
    </row>
    <row r="52" spans="1:17" ht="11.25" customHeight="1" x14ac:dyDescent="0.2">
      <c r="A52" s="11" t="s">
        <v>25</v>
      </c>
      <c r="B52" s="11" t="s">
        <v>49</v>
      </c>
      <c r="C52" s="9">
        <f>HLOOKUP($A$29,'Class 5'!$C$3:$Z$27,22)</f>
        <v>28</v>
      </c>
      <c r="E52" s="11" t="s">
        <v>25</v>
      </c>
      <c r="F52" s="11" t="s">
        <v>49</v>
      </c>
      <c r="G52" s="9">
        <f>HLOOKUP($E$29,'Class 6'!$C$3:$Z$27,22)</f>
        <v>20</v>
      </c>
      <c r="I52" s="11" t="s">
        <v>25</v>
      </c>
      <c r="J52" s="11" t="s">
        <v>49</v>
      </c>
      <c r="K52" s="9" t="e">
        <f>HLOOKUP($I$29,'Class 7'!$C$3:$Z$27,22)</f>
        <v>#N/A</v>
      </c>
      <c r="M52" s="11" t="s">
        <v>25</v>
      </c>
      <c r="N52" s="11" t="s">
        <v>49</v>
      </c>
      <c r="O52" s="9" t="e">
        <f>HLOOKUP($M$29,'Class 8'!$C$3:$Z$27,22)</f>
        <v>#N/A</v>
      </c>
      <c r="P52" s="36"/>
      <c r="Q52" s="38"/>
    </row>
    <row r="53" spans="1:17" ht="11.25" customHeight="1" x14ac:dyDescent="0.2">
      <c r="A53" s="11" t="s">
        <v>26</v>
      </c>
      <c r="B53" s="11" t="s">
        <v>50</v>
      </c>
      <c r="C53" s="9">
        <f>HLOOKUP($A$29,'Class 5'!$C$3:$Z$27,23)</f>
        <v>39</v>
      </c>
      <c r="E53" s="11" t="s">
        <v>26</v>
      </c>
      <c r="F53" s="11" t="s">
        <v>50</v>
      </c>
      <c r="G53" s="9">
        <f>HLOOKUP($E$29,'Class 6'!$C$3:$Z$27,23)</f>
        <v>24</v>
      </c>
      <c r="I53" s="11" t="s">
        <v>26</v>
      </c>
      <c r="J53" s="11" t="s">
        <v>50</v>
      </c>
      <c r="K53" s="9" t="e">
        <f>HLOOKUP($I$29,'Class 7'!$C$3:$Z$27,23)</f>
        <v>#N/A</v>
      </c>
      <c r="M53" s="11" t="s">
        <v>26</v>
      </c>
      <c r="N53" s="11" t="s">
        <v>50</v>
      </c>
      <c r="O53" s="9" t="e">
        <f>HLOOKUP($M$29,'Class 8'!$C$3:$Z$27,23)</f>
        <v>#N/A</v>
      </c>
      <c r="P53" s="36"/>
      <c r="Q53" s="38"/>
    </row>
    <row r="54" spans="1:17" ht="11.25" customHeight="1" x14ac:dyDescent="0.2">
      <c r="A54" s="11" t="s">
        <v>27</v>
      </c>
      <c r="B54" s="11" t="s">
        <v>51</v>
      </c>
      <c r="C54" s="9">
        <f>HLOOKUP($A$29,'Class 5'!$C$3:$Z$27,24)</f>
        <v>44</v>
      </c>
      <c r="E54" s="11" t="s">
        <v>27</v>
      </c>
      <c r="F54" s="11" t="s">
        <v>51</v>
      </c>
      <c r="G54" s="9">
        <f>HLOOKUP($E$29,'Class 6'!$C$3:$Z$27,24)</f>
        <v>42</v>
      </c>
      <c r="I54" s="11" t="s">
        <v>27</v>
      </c>
      <c r="J54" s="11" t="s">
        <v>51</v>
      </c>
      <c r="K54" s="9" t="e">
        <f>HLOOKUP($I$29,'Class 7'!$C$3:$Z$27,24)</f>
        <v>#N/A</v>
      </c>
      <c r="M54" s="11" t="s">
        <v>27</v>
      </c>
      <c r="N54" s="11" t="s">
        <v>51</v>
      </c>
      <c r="O54" s="9" t="e">
        <f>HLOOKUP($M$29,'Class 8'!$C$3:$Z$27,24)</f>
        <v>#N/A</v>
      </c>
      <c r="P54" s="36"/>
      <c r="Q54" s="38"/>
    </row>
    <row r="55" spans="1:17" ht="11.25" customHeight="1" x14ac:dyDescent="0.2">
      <c r="A55" s="11" t="s">
        <v>28</v>
      </c>
      <c r="B55" s="11" t="s">
        <v>52</v>
      </c>
      <c r="C55" s="9">
        <f>HLOOKUP($A$29,'Class 5'!$C$3:$Z$27,25)</f>
        <v>47</v>
      </c>
      <c r="E55" s="11" t="s">
        <v>28</v>
      </c>
      <c r="F55" s="11" t="s">
        <v>52</v>
      </c>
      <c r="G55" s="9">
        <f>HLOOKUP($E$29,'Class 6'!$C$3:$Z$27,25)</f>
        <v>35</v>
      </c>
      <c r="I55" s="11" t="s">
        <v>28</v>
      </c>
      <c r="J55" s="11" t="s">
        <v>52</v>
      </c>
      <c r="K55" s="9" t="e">
        <f>HLOOKUP($I$29,'Class 7'!$C$3:$Z$27,25)</f>
        <v>#N/A</v>
      </c>
      <c r="M55" s="11" t="s">
        <v>28</v>
      </c>
      <c r="N55" s="11" t="s">
        <v>52</v>
      </c>
      <c r="O55" s="9" t="e">
        <f>HLOOKUP($M$29,'Class 8'!$C$3:$Z$27,25)</f>
        <v>#N/A</v>
      </c>
      <c r="P55" s="36"/>
      <c r="Q55" s="38"/>
    </row>
  </sheetData>
  <sheetProtection sheet="1" objects="1" scenarios="1"/>
  <mergeCells count="16">
    <mergeCell ref="M30:O30"/>
    <mergeCell ref="I30:K30"/>
    <mergeCell ref="E30:G30"/>
    <mergeCell ref="A30:C30"/>
    <mergeCell ref="A29:C29"/>
    <mergeCell ref="E29:G29"/>
    <mergeCell ref="I29:K29"/>
    <mergeCell ref="M29:O29"/>
    <mergeCell ref="A1:C1"/>
    <mergeCell ref="I1:K1"/>
    <mergeCell ref="E1:G1"/>
    <mergeCell ref="M1:O1"/>
    <mergeCell ref="A2:C2"/>
    <mergeCell ref="E2:G2"/>
    <mergeCell ref="I2:K2"/>
    <mergeCell ref="M2:O2"/>
  </mergeCells>
  <phoneticPr fontId="0" type="noConversion"/>
  <printOptions horizontalCentered="1" verticalCentered="1"/>
  <pageMargins left="0.5" right="0.5" top="1" bottom="1" header="0.75" footer="0.5"/>
  <pageSetup orientation="portrait" blackAndWhite="1" horizontalDpi="1200" verticalDpi="300" r:id="rId1"/>
  <headerFooter alignWithMargins="0">
    <oddHeader>&amp;LFFA Dairy Judging Contest&amp;COfficials&amp;R&amp;D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J2866"/>
  <sheetViews>
    <sheetView showZeros="0" tabSelected="1" zoomScaleNormal="100" workbookViewId="0">
      <pane xSplit="4" topLeftCell="E1" activePane="topRight" state="frozen"/>
      <selection pane="topRight" activeCell="W26" sqref="W26"/>
    </sheetView>
  </sheetViews>
  <sheetFormatPr defaultRowHeight="12.75" x14ac:dyDescent="0.2"/>
  <cols>
    <col min="1" max="1" width="10.5703125" style="54" customWidth="1"/>
    <col min="2" max="2" width="4" style="54" customWidth="1"/>
    <col min="3" max="3" width="5.140625" style="51" bestFit="1" customWidth="1"/>
    <col min="4" max="4" width="18.7109375" style="54" customWidth="1"/>
    <col min="5" max="5" width="3.28515625" style="50" customWidth="1"/>
    <col min="6" max="6" width="3.42578125" style="54" hidden="1" customWidth="1"/>
    <col min="7" max="7" width="6.85546875" style="54" hidden="1" customWidth="1"/>
    <col min="8" max="10" width="3.42578125" style="54" customWidth="1"/>
    <col min="11" max="11" width="0.140625" style="54" hidden="1" customWidth="1"/>
    <col min="12" max="12" width="3.42578125" style="54" hidden="1" customWidth="1"/>
    <col min="13" max="15" width="3.42578125" style="54" customWidth="1"/>
    <col min="16" max="16" width="0.140625" style="54" hidden="1" customWidth="1"/>
    <col min="17" max="17" width="3.42578125" style="54" hidden="1" customWidth="1"/>
    <col min="18" max="20" width="3.42578125" style="54" customWidth="1"/>
    <col min="21" max="22" width="3.42578125" style="54" hidden="1" customWidth="1"/>
    <col min="23" max="25" width="3.42578125" style="54" customWidth="1"/>
    <col min="26" max="27" width="3.42578125" style="54" hidden="1" customWidth="1"/>
    <col min="28" max="30" width="3.42578125" style="54" customWidth="1"/>
    <col min="31" max="31" width="3.42578125" style="54" hidden="1" customWidth="1"/>
    <col min="32" max="32" width="0.140625" style="54" customWidth="1"/>
    <col min="33" max="35" width="3.42578125" style="54" customWidth="1"/>
    <col min="36" max="37" width="3.42578125" style="54" hidden="1" customWidth="1"/>
    <col min="38" max="40" width="3.42578125" style="54" customWidth="1"/>
    <col min="41" max="42" width="3.42578125" style="54" hidden="1" customWidth="1"/>
    <col min="43" max="44" width="3.42578125" style="54" customWidth="1"/>
    <col min="45" max="46" width="3.7109375" style="54" customWidth="1"/>
    <col min="47" max="47" width="3.7109375" style="77" customWidth="1"/>
    <col min="48" max="48" width="10.7109375" style="50" customWidth="1"/>
    <col min="49" max="50" width="4.7109375" style="50" customWidth="1"/>
    <col min="51" max="51" width="5.7109375" style="50" customWidth="1"/>
    <col min="52" max="52" width="5.5703125" style="50" customWidth="1"/>
    <col min="53" max="53" width="5.7109375" style="50" customWidth="1"/>
    <col min="54" max="54" width="6.85546875" style="50" customWidth="1"/>
    <col min="55" max="56" width="5.5703125" style="50" customWidth="1"/>
    <col min="57" max="57" width="5.7109375" style="50" customWidth="1"/>
    <col min="58" max="58" width="5.5703125" style="50" customWidth="1"/>
    <col min="59" max="59" width="5.7109375" style="50" customWidth="1"/>
    <col min="60" max="60" width="5.7109375" style="52" customWidth="1"/>
    <col min="61" max="61" width="5.5703125" style="50" customWidth="1"/>
    <col min="62" max="62" width="9.140625" style="10"/>
    <col min="63" max="63" width="2.85546875" style="20" customWidth="1"/>
    <col min="64" max="16384" width="9.140625" style="20"/>
  </cols>
  <sheetData>
    <row r="1" spans="1:62" s="18" customFormat="1" x14ac:dyDescent="0.2">
      <c r="A1" s="52"/>
      <c r="B1" s="52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0"/>
      <c r="T1" s="50"/>
      <c r="U1" s="51"/>
      <c r="V1" s="51"/>
      <c r="W1" s="51"/>
      <c r="X1" s="51"/>
      <c r="Y1" s="51"/>
      <c r="Z1" s="51" t="s">
        <v>56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0"/>
      <c r="AX1" s="50"/>
      <c r="AY1" s="50"/>
      <c r="BA1" s="19"/>
      <c r="BC1" s="52"/>
      <c r="BD1" s="52"/>
      <c r="BF1" s="50"/>
      <c r="BG1" s="50"/>
      <c r="BH1" s="52"/>
      <c r="BI1" s="50"/>
      <c r="BJ1" s="22"/>
    </row>
    <row r="2" spans="1:62" s="18" customFormat="1" x14ac:dyDescent="0.2">
      <c r="A2" s="50"/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0"/>
      <c r="AX2" s="50"/>
      <c r="AY2" s="50"/>
      <c r="BC2" s="50"/>
      <c r="BD2" s="52"/>
      <c r="BF2" s="50"/>
      <c r="BG2" s="50"/>
      <c r="BH2" s="52"/>
      <c r="BI2" s="50"/>
      <c r="BJ2" s="22"/>
    </row>
    <row r="3" spans="1:62" s="18" customFormat="1" x14ac:dyDescent="0.2">
      <c r="A3" s="50"/>
      <c r="B3" s="50"/>
      <c r="C3" s="51"/>
      <c r="D3" s="52"/>
      <c r="E3" s="52"/>
      <c r="F3" s="52"/>
      <c r="G3" s="52"/>
      <c r="H3" s="52"/>
      <c r="I3" s="52"/>
      <c r="J3" s="52"/>
      <c r="K3" s="132" t="s">
        <v>3</v>
      </c>
      <c r="L3" s="132"/>
      <c r="M3" s="132"/>
      <c r="N3" s="133"/>
      <c r="O3" s="133"/>
      <c r="P3" s="134"/>
      <c r="Q3" s="80"/>
      <c r="R3" s="80"/>
      <c r="S3" s="135">
        <f ca="1">TODAY()</f>
        <v>41669</v>
      </c>
      <c r="T3" s="136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8"/>
      <c r="AI3" s="53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2"/>
      <c r="BI3" s="50"/>
      <c r="BJ3" s="22"/>
    </row>
    <row r="4" spans="1:62" x14ac:dyDescent="0.2">
      <c r="C4" s="55"/>
      <c r="D4" s="56"/>
      <c r="E4" s="52"/>
      <c r="F4" s="56"/>
      <c r="G4" s="56"/>
      <c r="H4" s="56"/>
      <c r="I4" s="56"/>
      <c r="J4" s="56"/>
      <c r="K4" s="132" t="s">
        <v>4</v>
      </c>
      <c r="L4" s="132"/>
      <c r="M4" s="132"/>
      <c r="N4" s="133"/>
      <c r="O4" s="133"/>
      <c r="P4" s="134"/>
      <c r="Q4" s="80"/>
      <c r="R4" s="80"/>
      <c r="S4" s="139" t="s">
        <v>477</v>
      </c>
      <c r="T4" s="140"/>
      <c r="U4" s="140"/>
      <c r="V4" s="140"/>
      <c r="W4" s="140"/>
      <c r="X4" s="140"/>
      <c r="Y4" s="140"/>
      <c r="Z4" s="140"/>
      <c r="AA4" s="140"/>
      <c r="AB4" s="140"/>
      <c r="AC4" s="141"/>
      <c r="AD4" s="141"/>
      <c r="AE4" s="141"/>
      <c r="AF4" s="141"/>
      <c r="AG4" s="141"/>
      <c r="AH4" s="142"/>
      <c r="AI4" s="58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2"/>
      <c r="AV4" s="52"/>
    </row>
    <row r="5" spans="1:62" x14ac:dyDescent="0.2">
      <c r="D5" s="56"/>
      <c r="E5" s="52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9"/>
      <c r="AV5" s="52"/>
      <c r="BA5" s="52"/>
      <c r="BB5" s="52"/>
      <c r="BD5" s="52" t="s">
        <v>116</v>
      </c>
    </row>
    <row r="6" spans="1:62" s="19" customFormat="1" x14ac:dyDescent="0.2">
      <c r="A6" s="59"/>
      <c r="B6" s="59"/>
      <c r="C6" s="60"/>
      <c r="D6" s="27"/>
      <c r="E6" s="143" t="s">
        <v>516</v>
      </c>
      <c r="F6" s="146"/>
      <c r="G6" s="146"/>
      <c r="H6" s="146"/>
      <c r="I6" s="147"/>
      <c r="J6" s="143" t="s">
        <v>517</v>
      </c>
      <c r="K6" s="146"/>
      <c r="L6" s="146"/>
      <c r="M6" s="146"/>
      <c r="N6" s="147"/>
      <c r="O6" s="143" t="s">
        <v>517</v>
      </c>
      <c r="P6" s="146"/>
      <c r="Q6" s="146"/>
      <c r="R6" s="146"/>
      <c r="S6" s="147"/>
      <c r="T6" s="143" t="s">
        <v>518</v>
      </c>
      <c r="U6" s="146"/>
      <c r="V6" s="146"/>
      <c r="W6" s="146"/>
      <c r="X6" s="147"/>
      <c r="Y6" s="143" t="s">
        <v>519</v>
      </c>
      <c r="Z6" s="146"/>
      <c r="AA6" s="146"/>
      <c r="AB6" s="146"/>
      <c r="AC6" s="147"/>
      <c r="AD6" s="143" t="s">
        <v>520</v>
      </c>
      <c r="AE6" s="146"/>
      <c r="AF6" s="146"/>
      <c r="AG6" s="146"/>
      <c r="AH6" s="147"/>
      <c r="AI6" s="143">
        <v>7</v>
      </c>
      <c r="AJ6" s="146"/>
      <c r="AK6" s="146"/>
      <c r="AL6" s="146"/>
      <c r="AM6" s="147"/>
      <c r="AN6" s="143">
        <v>8</v>
      </c>
      <c r="AO6" s="146"/>
      <c r="AP6" s="146"/>
      <c r="AQ6" s="146"/>
      <c r="AR6" s="147"/>
      <c r="AS6" s="143" t="s">
        <v>82</v>
      </c>
      <c r="AT6" s="144"/>
      <c r="AU6" s="145"/>
      <c r="AV6" s="62" t="s">
        <v>55</v>
      </c>
      <c r="AW6" s="148" t="s">
        <v>93</v>
      </c>
      <c r="AX6" s="116"/>
      <c r="AY6" s="111"/>
      <c r="AZ6" s="111"/>
      <c r="BA6" s="50"/>
      <c r="BB6" s="50"/>
      <c r="BC6" s="112"/>
      <c r="BD6" s="50">
        <f>SUM(COUNT(BD8:BD500))</f>
        <v>3</v>
      </c>
      <c r="BE6" s="112"/>
      <c r="BJ6" s="23"/>
    </row>
    <row r="7" spans="1:62" ht="33.75" x14ac:dyDescent="0.2">
      <c r="A7" s="25" t="s">
        <v>109</v>
      </c>
      <c r="B7" s="26"/>
      <c r="C7" s="44" t="s">
        <v>0</v>
      </c>
      <c r="D7" s="26" t="s">
        <v>1</v>
      </c>
      <c r="E7" s="61" t="s">
        <v>94</v>
      </c>
      <c r="F7" s="34" t="s">
        <v>44</v>
      </c>
      <c r="G7" s="34"/>
      <c r="H7" s="34" t="s">
        <v>95</v>
      </c>
      <c r="I7" s="63" t="s">
        <v>96</v>
      </c>
      <c r="J7" s="61"/>
      <c r="K7" s="34" t="s">
        <v>44</v>
      </c>
      <c r="L7" s="61"/>
      <c r="M7" s="34" t="s">
        <v>95</v>
      </c>
      <c r="N7" s="63" t="s">
        <v>96</v>
      </c>
      <c r="O7" s="61"/>
      <c r="P7" s="34" t="s">
        <v>44</v>
      </c>
      <c r="Q7" s="61"/>
      <c r="R7" s="34" t="s">
        <v>95</v>
      </c>
      <c r="S7" s="63" t="s">
        <v>96</v>
      </c>
      <c r="T7" s="61" t="s">
        <v>94</v>
      </c>
      <c r="U7" s="34" t="s">
        <v>44</v>
      </c>
      <c r="V7" s="61"/>
      <c r="W7" s="34" t="s">
        <v>95</v>
      </c>
      <c r="X7" s="63" t="s">
        <v>96</v>
      </c>
      <c r="Y7" s="61" t="s">
        <v>94</v>
      </c>
      <c r="Z7" s="34" t="s">
        <v>44</v>
      </c>
      <c r="AA7" s="61"/>
      <c r="AB7" s="34" t="s">
        <v>95</v>
      </c>
      <c r="AC7" s="63" t="s">
        <v>96</v>
      </c>
      <c r="AD7" s="61" t="s">
        <v>94</v>
      </c>
      <c r="AE7" s="34" t="s">
        <v>44</v>
      </c>
      <c r="AF7" s="61"/>
      <c r="AG7" s="34" t="s">
        <v>95</v>
      </c>
      <c r="AH7" s="63" t="s">
        <v>96</v>
      </c>
      <c r="AI7" s="61" t="s">
        <v>94</v>
      </c>
      <c r="AJ7" s="34" t="s">
        <v>44</v>
      </c>
      <c r="AK7" s="61"/>
      <c r="AL7" s="34" t="s">
        <v>95</v>
      </c>
      <c r="AM7" s="63" t="s">
        <v>96</v>
      </c>
      <c r="AN7" s="61" t="s">
        <v>94</v>
      </c>
      <c r="AO7" s="34" t="s">
        <v>44</v>
      </c>
      <c r="AP7" s="61"/>
      <c r="AQ7" s="34" t="s">
        <v>95</v>
      </c>
      <c r="AR7" s="63" t="s">
        <v>96</v>
      </c>
      <c r="AS7" s="26" t="s">
        <v>95</v>
      </c>
      <c r="AT7" s="26" t="s">
        <v>96</v>
      </c>
      <c r="AU7" s="26" t="s">
        <v>2</v>
      </c>
      <c r="AV7" s="64" t="s">
        <v>53</v>
      </c>
      <c r="AW7" s="149"/>
      <c r="AX7" s="117" t="s">
        <v>361</v>
      </c>
      <c r="AY7" s="113" t="s">
        <v>110</v>
      </c>
      <c r="AZ7" s="113" t="s">
        <v>111</v>
      </c>
      <c r="BA7" s="113" t="s">
        <v>112</v>
      </c>
      <c r="BB7" s="113" t="s">
        <v>113</v>
      </c>
      <c r="BC7" s="113" t="s">
        <v>114</v>
      </c>
      <c r="BD7" s="113" t="s">
        <v>115</v>
      </c>
      <c r="BE7" s="113"/>
    </row>
    <row r="8" spans="1:62" ht="13.5" thickBot="1" x14ac:dyDescent="0.25">
      <c r="A8" s="28" t="s">
        <v>478</v>
      </c>
      <c r="B8" s="43" t="s">
        <v>48</v>
      </c>
      <c r="C8" s="44" t="s">
        <v>479</v>
      </c>
      <c r="D8" s="47" t="s">
        <v>480</v>
      </c>
      <c r="E8" s="57" t="s">
        <v>522</v>
      </c>
      <c r="F8" s="65">
        <f>VLOOKUP(E8,d!$B$4:$C$27,2,FALSE)</f>
        <v>47</v>
      </c>
      <c r="G8" s="65" t="b">
        <f t="shared" ref="G8:G39" si="0">ISERROR(F8)</f>
        <v>0</v>
      </c>
      <c r="H8" s="34">
        <f t="shared" ref="H8:H39" si="1">IF(G8,0,F8)</f>
        <v>47</v>
      </c>
      <c r="I8" s="43"/>
      <c r="J8" s="57" t="s">
        <v>525</v>
      </c>
      <c r="K8" s="65">
        <f>VLOOKUP(J8,d!$F$4:$G$27,2,FALSE)</f>
        <v>44</v>
      </c>
      <c r="L8" s="65" t="b">
        <f t="shared" ref="L8:L72" si="2">ISERROR(K8)</f>
        <v>0</v>
      </c>
      <c r="M8" s="34">
        <f t="shared" ref="M8:M39" si="3">IF(L8,0,K8)</f>
        <v>44</v>
      </c>
      <c r="N8" s="66"/>
      <c r="O8" s="57" t="s">
        <v>525</v>
      </c>
      <c r="P8" s="65">
        <f>VLOOKUP(O8,d!$J$4:$K$27,2,FALSE)</f>
        <v>50</v>
      </c>
      <c r="Q8" s="65" t="b">
        <f t="shared" ref="Q8:Q72" si="4">ISERROR(P8)</f>
        <v>0</v>
      </c>
      <c r="R8" s="34">
        <f t="shared" ref="R8:R39" si="5">IF(Q8,0,P8)</f>
        <v>50</v>
      </c>
      <c r="S8" s="57">
        <v>35</v>
      </c>
      <c r="T8" s="76" t="s">
        <v>522</v>
      </c>
      <c r="U8" s="65">
        <f>VLOOKUP(T8,d!$N$4:$O$27,2,FALSE)</f>
        <v>44</v>
      </c>
      <c r="V8" s="65" t="b">
        <f t="shared" ref="V8:V72" si="6">ISERROR(U8)</f>
        <v>0</v>
      </c>
      <c r="W8" s="34">
        <f t="shared" ref="W8:W39" si="7">IF(V8,0,U8)</f>
        <v>44</v>
      </c>
      <c r="X8" s="43">
        <v>44</v>
      </c>
      <c r="Y8" s="57" t="s">
        <v>528</v>
      </c>
      <c r="Z8" s="65">
        <f>VLOOKUP(Y8,d!$B$32:$C$55,2,FALSE)</f>
        <v>37</v>
      </c>
      <c r="AA8" s="65" t="b">
        <f t="shared" ref="AA8:AA72" si="8">ISERROR(Z8)</f>
        <v>0</v>
      </c>
      <c r="AB8" s="34">
        <f t="shared" ref="AB8:AB39" si="9">IF(AA8,0,Z8)</f>
        <v>37</v>
      </c>
      <c r="AC8" s="43">
        <v>40</v>
      </c>
      <c r="AD8" s="57" t="s">
        <v>530</v>
      </c>
      <c r="AE8" s="65">
        <f>VLOOKUP(AD8,d!$F$32:$G$55,2,FALSE)</f>
        <v>40</v>
      </c>
      <c r="AF8" s="65" t="b">
        <f t="shared" ref="AF8:AF72" si="10">ISERROR(AE8)</f>
        <v>0</v>
      </c>
      <c r="AG8" s="34">
        <f t="shared" ref="AG8:AG39" si="11">IF(AF8,0,AE8)</f>
        <v>40</v>
      </c>
      <c r="AH8" s="43"/>
      <c r="AI8" s="57"/>
      <c r="AJ8" s="65" t="e">
        <f>VLOOKUP(AI8,d!$J$32:$K$55,2,FALSE)</f>
        <v>#N/A</v>
      </c>
      <c r="AK8" s="65" t="b">
        <f t="shared" ref="AK8:AK72" si="12">ISERROR(AJ8)</f>
        <v>1</v>
      </c>
      <c r="AL8" s="34">
        <f t="shared" ref="AL8:AL39" si="13">IF(AK8,0,AJ8)</f>
        <v>0</v>
      </c>
      <c r="AM8" s="43"/>
      <c r="AN8" s="57"/>
      <c r="AO8" s="65" t="e">
        <f>VLOOKUP(AN8,d!$N$32:$O$55,2,FALSE)</f>
        <v>#N/A</v>
      </c>
      <c r="AP8" s="65" t="b">
        <f t="shared" ref="AP8:AP72" si="14">ISERROR(AO8)</f>
        <v>1</v>
      </c>
      <c r="AQ8" s="34">
        <f t="shared" ref="AQ8:AQ39" si="15">IF(AP8,0,AO8)</f>
        <v>0</v>
      </c>
      <c r="AR8" s="43"/>
      <c r="AS8" s="67">
        <f t="shared" ref="AS8:AT15" si="16">(H8+M8+R8+W8+AB8+AG8+AL8+AQ8)</f>
        <v>262</v>
      </c>
      <c r="AT8" s="67">
        <f t="shared" si="16"/>
        <v>119</v>
      </c>
      <c r="AU8" s="67">
        <f t="shared" ref="AU8:AU39" si="17">SUM(AS8:AT8)</f>
        <v>381</v>
      </c>
      <c r="AV8" s="92" t="str">
        <f>IF(A8&gt;" ",A8,"")</f>
        <v>Alfalfa County</v>
      </c>
      <c r="AW8" s="46" t="s">
        <v>107</v>
      </c>
      <c r="AX8" s="52"/>
      <c r="AZ8" s="50">
        <f>RANK(AU8,AU8:AU11,0)</f>
        <v>2</v>
      </c>
    </row>
    <row r="9" spans="1:62" x14ac:dyDescent="0.2">
      <c r="A9" s="25" t="s">
        <v>478</v>
      </c>
      <c r="B9" s="25" t="s">
        <v>48</v>
      </c>
      <c r="C9" s="44" t="s">
        <v>481</v>
      </c>
      <c r="D9" s="47" t="s">
        <v>482</v>
      </c>
      <c r="E9" s="68" t="s">
        <v>522</v>
      </c>
      <c r="F9" s="65">
        <f>VLOOKUP(E9,d!$B$4:$C$27,2,FALSE)</f>
        <v>47</v>
      </c>
      <c r="G9" s="65" t="b">
        <f t="shared" si="0"/>
        <v>0</v>
      </c>
      <c r="H9" s="34">
        <f t="shared" si="1"/>
        <v>47</v>
      </c>
      <c r="I9" s="57"/>
      <c r="J9" s="68" t="s">
        <v>529</v>
      </c>
      <c r="K9" s="65">
        <f>VLOOKUP(J9,d!$F$4:$G$27,2,FALSE)</f>
        <v>50</v>
      </c>
      <c r="L9" s="65" t="b">
        <f t="shared" si="2"/>
        <v>0</v>
      </c>
      <c r="M9" s="34">
        <f t="shared" si="3"/>
        <v>50</v>
      </c>
      <c r="N9" s="66"/>
      <c r="O9" s="57" t="s">
        <v>528</v>
      </c>
      <c r="P9" s="65">
        <f>VLOOKUP(O9,d!$J$4:$K$27,2,FALSE)</f>
        <v>46</v>
      </c>
      <c r="Q9" s="65" t="b">
        <f t="shared" si="4"/>
        <v>0</v>
      </c>
      <c r="R9" s="34">
        <f t="shared" si="5"/>
        <v>46</v>
      </c>
      <c r="S9" s="57">
        <v>40</v>
      </c>
      <c r="T9" s="76" t="s">
        <v>528</v>
      </c>
      <c r="U9" s="65">
        <f>VLOOKUP(T9,d!$N$4:$O$27,2,FALSE)</f>
        <v>47</v>
      </c>
      <c r="V9" s="65" t="b">
        <f t="shared" si="6"/>
        <v>0</v>
      </c>
      <c r="W9" s="34">
        <f t="shared" si="7"/>
        <v>47</v>
      </c>
      <c r="X9" s="43">
        <v>43</v>
      </c>
      <c r="Y9" s="57" t="s">
        <v>528</v>
      </c>
      <c r="Z9" s="65">
        <f>VLOOKUP(Y9,d!$B$32:$C$55,2,FALSE)</f>
        <v>37</v>
      </c>
      <c r="AA9" s="65" t="b">
        <f t="shared" si="8"/>
        <v>0</v>
      </c>
      <c r="AB9" s="34">
        <f t="shared" si="9"/>
        <v>37</v>
      </c>
      <c r="AC9" s="43">
        <v>30</v>
      </c>
      <c r="AD9" s="57" t="s">
        <v>537</v>
      </c>
      <c r="AE9" s="65">
        <f>VLOOKUP(AD9,d!$F$32:$G$55,2,FALSE)</f>
        <v>46</v>
      </c>
      <c r="AF9" s="65" t="b">
        <f t="shared" si="10"/>
        <v>0</v>
      </c>
      <c r="AG9" s="34">
        <f t="shared" si="11"/>
        <v>46</v>
      </c>
      <c r="AH9" s="43"/>
      <c r="AI9" s="57"/>
      <c r="AJ9" s="65" t="e">
        <f>VLOOKUP(AI9,d!$J$32:$K$55,2,FALSE)</f>
        <v>#N/A</v>
      </c>
      <c r="AK9" s="65" t="b">
        <f t="shared" si="12"/>
        <v>1</v>
      </c>
      <c r="AL9" s="34">
        <f t="shared" si="13"/>
        <v>0</v>
      </c>
      <c r="AM9" s="43"/>
      <c r="AN9" s="57"/>
      <c r="AO9" s="65" t="e">
        <f>VLOOKUP(AN9,d!$N$32:$O$55,2,FALSE)</f>
        <v>#N/A</v>
      </c>
      <c r="AP9" s="65" t="b">
        <f t="shared" si="14"/>
        <v>1</v>
      </c>
      <c r="AQ9" s="34">
        <f t="shared" si="15"/>
        <v>0</v>
      </c>
      <c r="AR9" s="43"/>
      <c r="AS9" s="67">
        <f t="shared" si="16"/>
        <v>273</v>
      </c>
      <c r="AT9" s="67">
        <f t="shared" si="16"/>
        <v>113</v>
      </c>
      <c r="AU9" s="26">
        <f t="shared" si="17"/>
        <v>386</v>
      </c>
      <c r="AV9" s="91">
        <f>IF(B8="I",0,SUM(BA8:BA11))</f>
        <v>793</v>
      </c>
      <c r="AW9" s="91">
        <f>IF(AV9=0,0,RANK(AV9,BA$8:BA$1202,0))</f>
        <v>2</v>
      </c>
      <c r="AX9" s="52"/>
      <c r="AZ9" s="50">
        <f>RANK(AU9,AU8:AU11,0)</f>
        <v>1</v>
      </c>
    </row>
    <row r="10" spans="1:62" x14ac:dyDescent="0.2">
      <c r="A10" s="25" t="s">
        <v>478</v>
      </c>
      <c r="B10" s="25" t="s">
        <v>48</v>
      </c>
      <c r="C10" s="44" t="s">
        <v>483</v>
      </c>
      <c r="D10" s="48" t="s">
        <v>484</v>
      </c>
      <c r="E10" s="68" t="s">
        <v>527</v>
      </c>
      <c r="F10" s="65">
        <f>VLOOKUP(E10,d!$B$4:$C$27,2,FALSE)</f>
        <v>50</v>
      </c>
      <c r="G10" s="65" t="b">
        <f t="shared" si="0"/>
        <v>0</v>
      </c>
      <c r="H10" s="34">
        <f t="shared" si="1"/>
        <v>50</v>
      </c>
      <c r="I10" s="57"/>
      <c r="J10" s="68" t="s">
        <v>528</v>
      </c>
      <c r="K10" s="65">
        <f>VLOOKUP(J10,d!$F$4:$G$27,2,FALSE)</f>
        <v>42</v>
      </c>
      <c r="L10" s="65" t="b">
        <f t="shared" si="2"/>
        <v>0</v>
      </c>
      <c r="M10" s="34">
        <f t="shared" si="3"/>
        <v>42</v>
      </c>
      <c r="N10" s="66"/>
      <c r="O10" s="57" t="s">
        <v>541</v>
      </c>
      <c r="P10" s="65">
        <f>VLOOKUP(O10,d!$J$4:$K$27,2,FALSE)</f>
        <v>34</v>
      </c>
      <c r="Q10" s="65" t="b">
        <f t="shared" si="4"/>
        <v>0</v>
      </c>
      <c r="R10" s="34">
        <f t="shared" si="5"/>
        <v>34</v>
      </c>
      <c r="S10" s="57">
        <v>15</v>
      </c>
      <c r="T10" s="76" t="s">
        <v>531</v>
      </c>
      <c r="U10" s="65">
        <f>VLOOKUP(T10,d!$N$4:$O$27,2,FALSE)</f>
        <v>39</v>
      </c>
      <c r="V10" s="65" t="b">
        <f t="shared" si="6"/>
        <v>0</v>
      </c>
      <c r="W10" s="34">
        <f t="shared" si="7"/>
        <v>39</v>
      </c>
      <c r="X10" s="43">
        <v>38</v>
      </c>
      <c r="Y10" s="57" t="s">
        <v>523</v>
      </c>
      <c r="Z10" s="65">
        <f>VLOOKUP(Y10,d!$B$32:$C$55,2,FALSE)</f>
        <v>45</v>
      </c>
      <c r="AA10" s="65" t="b">
        <f t="shared" si="8"/>
        <v>0</v>
      </c>
      <c r="AB10" s="34">
        <f t="shared" si="9"/>
        <v>45</v>
      </c>
      <c r="AC10" s="43">
        <v>35</v>
      </c>
      <c r="AD10" s="57" t="s">
        <v>535</v>
      </c>
      <c r="AE10" s="65">
        <f>VLOOKUP(AD10,d!$F$32:$G$55,2,FALSE)</f>
        <v>42</v>
      </c>
      <c r="AF10" s="65" t="b">
        <f t="shared" si="10"/>
        <v>0</v>
      </c>
      <c r="AG10" s="34">
        <f t="shared" si="11"/>
        <v>42</v>
      </c>
      <c r="AH10" s="43"/>
      <c r="AI10" s="57"/>
      <c r="AJ10" s="65" t="e">
        <f>VLOOKUP(AI10,d!$J$32:$K$55,2,FALSE)</f>
        <v>#N/A</v>
      </c>
      <c r="AK10" s="65" t="b">
        <f t="shared" si="12"/>
        <v>1</v>
      </c>
      <c r="AL10" s="34">
        <f t="shared" si="13"/>
        <v>0</v>
      </c>
      <c r="AM10" s="43"/>
      <c r="AN10" s="57"/>
      <c r="AO10" s="65" t="e">
        <f>VLOOKUP(AN10,d!$N$32:$O$55,2,FALSE)</f>
        <v>#N/A</v>
      </c>
      <c r="AP10" s="65" t="b">
        <f t="shared" si="14"/>
        <v>1</v>
      </c>
      <c r="AQ10" s="34">
        <f t="shared" si="15"/>
        <v>0</v>
      </c>
      <c r="AR10" s="43"/>
      <c r="AS10" s="67">
        <f t="shared" si="16"/>
        <v>252</v>
      </c>
      <c r="AT10" s="67">
        <f t="shared" si="16"/>
        <v>88</v>
      </c>
      <c r="AU10" s="26">
        <f t="shared" si="17"/>
        <v>340</v>
      </c>
      <c r="AV10" s="94">
        <f>IF(B8="I",0,SUM(BB8:BB11))</f>
        <v>327</v>
      </c>
      <c r="AW10" s="94">
        <f>IF(AV10=0,0,RANK(AV10,BB$8:BB$1202,0))</f>
        <v>2</v>
      </c>
      <c r="AX10" s="52"/>
      <c r="AZ10" s="50">
        <f>RANK(AU10,AU8:AU11,0)</f>
        <v>4</v>
      </c>
    </row>
    <row r="11" spans="1:62" ht="13.5" thickBot="1" x14ac:dyDescent="0.25">
      <c r="A11" s="46" t="s">
        <v>478</v>
      </c>
      <c r="B11" s="46" t="s">
        <v>48</v>
      </c>
      <c r="C11" s="45" t="s">
        <v>485</v>
      </c>
      <c r="D11" s="49" t="s">
        <v>486</v>
      </c>
      <c r="E11" s="69" t="s">
        <v>522</v>
      </c>
      <c r="F11" s="70">
        <f>VLOOKUP(E11,d!$B$4:$C$27,2,FALSE)</f>
        <v>47</v>
      </c>
      <c r="G11" s="70" t="b">
        <f t="shared" si="0"/>
        <v>0</v>
      </c>
      <c r="H11" s="96">
        <f t="shared" si="1"/>
        <v>47</v>
      </c>
      <c r="I11" s="71"/>
      <c r="J11" s="78" t="s">
        <v>526</v>
      </c>
      <c r="K11" s="70">
        <f>VLOOKUP(J11,d!$F$4:$G$27,2,FALSE)</f>
        <v>48</v>
      </c>
      <c r="L11" s="70" t="b">
        <f t="shared" si="2"/>
        <v>0</v>
      </c>
      <c r="M11" s="34">
        <f t="shared" si="3"/>
        <v>48</v>
      </c>
      <c r="N11" s="72"/>
      <c r="O11" s="71" t="s">
        <v>528</v>
      </c>
      <c r="P11" s="70">
        <f>VLOOKUP(O11,d!$J$4:$K$27,2,FALSE)</f>
        <v>46</v>
      </c>
      <c r="Q11" s="70" t="b">
        <f t="shared" si="4"/>
        <v>0</v>
      </c>
      <c r="R11" s="96">
        <f t="shared" si="5"/>
        <v>46</v>
      </c>
      <c r="S11" s="71">
        <v>30</v>
      </c>
      <c r="T11" s="79" t="s">
        <v>526</v>
      </c>
      <c r="U11" s="70">
        <f>VLOOKUP(T11,d!$N$4:$O$27,2,FALSE)</f>
        <v>30</v>
      </c>
      <c r="V11" s="70" t="b">
        <f t="shared" si="6"/>
        <v>0</v>
      </c>
      <c r="W11" s="96">
        <f t="shared" si="7"/>
        <v>30</v>
      </c>
      <c r="X11" s="73">
        <v>30</v>
      </c>
      <c r="Y11" s="71" t="s">
        <v>523</v>
      </c>
      <c r="Z11" s="70">
        <f>VLOOKUP(Y11,d!$B$32:$C$55,2,FALSE)</f>
        <v>45</v>
      </c>
      <c r="AA11" s="70" t="b">
        <f t="shared" si="8"/>
        <v>0</v>
      </c>
      <c r="AB11" s="96">
        <f t="shared" si="9"/>
        <v>45</v>
      </c>
      <c r="AC11" s="73">
        <v>35</v>
      </c>
      <c r="AD11" s="71" t="s">
        <v>535</v>
      </c>
      <c r="AE11" s="70">
        <f>VLOOKUP(AD11,d!$F$32:$G$55,2,FALSE)</f>
        <v>42</v>
      </c>
      <c r="AF11" s="70" t="b">
        <f t="shared" si="10"/>
        <v>0</v>
      </c>
      <c r="AG11" s="34">
        <f t="shared" si="11"/>
        <v>42</v>
      </c>
      <c r="AH11" s="73"/>
      <c r="AI11" s="71"/>
      <c r="AJ11" s="70" t="e">
        <f>VLOOKUP(AI11,d!$J$32:$K$55,2,FALSE)</f>
        <v>#N/A</v>
      </c>
      <c r="AK11" s="70" t="b">
        <f t="shared" si="12"/>
        <v>1</v>
      </c>
      <c r="AL11" s="96">
        <f t="shared" si="13"/>
        <v>0</v>
      </c>
      <c r="AM11" s="73"/>
      <c r="AN11" s="71"/>
      <c r="AO11" s="70" t="e">
        <f>VLOOKUP(AN11,d!$N$32:$O$55,2,FALSE)</f>
        <v>#N/A</v>
      </c>
      <c r="AP11" s="70" t="b">
        <f t="shared" si="14"/>
        <v>1</v>
      </c>
      <c r="AQ11" s="96">
        <f t="shared" si="15"/>
        <v>0</v>
      </c>
      <c r="AR11" s="73"/>
      <c r="AS11" s="74">
        <f t="shared" si="16"/>
        <v>258</v>
      </c>
      <c r="AT11" s="74">
        <f t="shared" si="16"/>
        <v>95</v>
      </c>
      <c r="AU11" s="75">
        <f t="shared" si="17"/>
        <v>353</v>
      </c>
      <c r="AV11" s="90">
        <f>IF(B8="I",0,(AU8+AU9+AU10+AU11-AY11))</f>
        <v>1120</v>
      </c>
      <c r="AW11" s="93">
        <f>IF(B8="I",0,IF(BD11&gt;BD$6,0,BD11))</f>
        <v>2</v>
      </c>
      <c r="AX11" s="119">
        <f>MIN(AS8:AS11)</f>
        <v>252</v>
      </c>
      <c r="AY11" s="50">
        <f>MIN(AU8:AU11)</f>
        <v>340</v>
      </c>
      <c r="AZ11" s="50">
        <f>RANK(AU11,AU8:AU11,0)</f>
        <v>3</v>
      </c>
      <c r="BA11" s="118">
        <f>SUM(AS8:AS11)-AX11</f>
        <v>793</v>
      </c>
      <c r="BB11" s="118">
        <f>SUM(AT8:AT11)-(AY11-AX11)</f>
        <v>327</v>
      </c>
      <c r="BC11" s="52">
        <f>IF(B8="I","",IF(SUM(BA8:BB11)=0,AV11,SUM(BA8:BB11)))</f>
        <v>1120</v>
      </c>
      <c r="BD11" s="52">
        <f>IF(B8="I","",IF(BC11=0,"",RANK(BC11,BC$8:BC$500,0)))</f>
        <v>2</v>
      </c>
      <c r="BE11" s="52"/>
    </row>
    <row r="12" spans="1:62" ht="13.5" thickBot="1" x14ac:dyDescent="0.25">
      <c r="A12" s="28" t="s">
        <v>487</v>
      </c>
      <c r="B12" s="46" t="s">
        <v>37</v>
      </c>
      <c r="C12" s="114" t="s">
        <v>488</v>
      </c>
      <c r="D12" s="47" t="s">
        <v>489</v>
      </c>
      <c r="E12" s="57" t="s">
        <v>522</v>
      </c>
      <c r="F12" s="65">
        <f>VLOOKUP(E12,d!$B$4:$C$27,2,FALSE)</f>
        <v>47</v>
      </c>
      <c r="G12" s="65" t="b">
        <f t="shared" si="0"/>
        <v>0</v>
      </c>
      <c r="H12" s="96">
        <f t="shared" si="1"/>
        <v>47</v>
      </c>
      <c r="I12" s="43"/>
      <c r="J12" s="57" t="s">
        <v>527</v>
      </c>
      <c r="K12" s="65">
        <f>VLOOKUP(J12,d!$F$4:$G$27,2,FALSE)</f>
        <v>36</v>
      </c>
      <c r="L12" s="65" t="b">
        <f t="shared" si="2"/>
        <v>0</v>
      </c>
      <c r="M12" s="34">
        <f t="shared" si="3"/>
        <v>36</v>
      </c>
      <c r="N12" s="66"/>
      <c r="O12" s="57" t="s">
        <v>528</v>
      </c>
      <c r="P12" s="65">
        <f>VLOOKUP(O12,d!$J$4:$K$27,2,FALSE)</f>
        <v>46</v>
      </c>
      <c r="Q12" s="65" t="b">
        <f t="shared" si="4"/>
        <v>0</v>
      </c>
      <c r="R12" s="96">
        <f t="shared" si="5"/>
        <v>46</v>
      </c>
      <c r="S12" s="57">
        <v>20</v>
      </c>
      <c r="T12" s="76" t="s">
        <v>523</v>
      </c>
      <c r="U12" s="65">
        <f>VLOOKUP(T12,d!$N$4:$O$27,2,FALSE)</f>
        <v>50</v>
      </c>
      <c r="V12" s="65" t="b">
        <f t="shared" si="6"/>
        <v>0</v>
      </c>
      <c r="W12" s="34">
        <f t="shared" si="7"/>
        <v>50</v>
      </c>
      <c r="X12" s="43">
        <v>34</v>
      </c>
      <c r="Y12" s="57" t="s">
        <v>526</v>
      </c>
      <c r="Z12" s="65">
        <f>VLOOKUP(Y12,d!$B$32:$C$55,2,FALSE)</f>
        <v>23</v>
      </c>
      <c r="AA12" s="65" t="b">
        <f t="shared" si="8"/>
        <v>0</v>
      </c>
      <c r="AB12" s="34">
        <f t="shared" si="9"/>
        <v>23</v>
      </c>
      <c r="AC12" s="43">
        <v>15</v>
      </c>
      <c r="AD12" s="57" t="s">
        <v>540</v>
      </c>
      <c r="AE12" s="65">
        <f>VLOOKUP(AD12,d!$F$32:$G$55,2,FALSE)</f>
        <v>38</v>
      </c>
      <c r="AF12" s="65" t="b">
        <f t="shared" si="10"/>
        <v>0</v>
      </c>
      <c r="AG12" s="34">
        <f t="shared" si="11"/>
        <v>38</v>
      </c>
      <c r="AH12" s="43"/>
      <c r="AI12" s="57"/>
      <c r="AJ12" s="65" t="e">
        <f>VLOOKUP(AI12,d!$J$32:$K$55,2,FALSE)</f>
        <v>#N/A</v>
      </c>
      <c r="AK12" s="65" t="b">
        <f t="shared" si="12"/>
        <v>1</v>
      </c>
      <c r="AL12" s="34">
        <f t="shared" si="13"/>
        <v>0</v>
      </c>
      <c r="AM12" s="43"/>
      <c r="AN12" s="57"/>
      <c r="AO12" s="65" t="e">
        <f>VLOOKUP(AN12,d!$N$32:$O$55,2,FALSE)</f>
        <v>#N/A</v>
      </c>
      <c r="AP12" s="65" t="b">
        <f t="shared" si="14"/>
        <v>1</v>
      </c>
      <c r="AQ12" s="34">
        <f t="shared" si="15"/>
        <v>0</v>
      </c>
      <c r="AR12" s="43"/>
      <c r="AS12" s="67">
        <f t="shared" si="16"/>
        <v>240</v>
      </c>
      <c r="AT12" s="67">
        <f t="shared" si="16"/>
        <v>69</v>
      </c>
      <c r="AU12" s="67">
        <f t="shared" si="17"/>
        <v>309</v>
      </c>
      <c r="AV12" s="92" t="str">
        <f>IF(A12&gt;" ",A12,"")</f>
        <v>Alva 4-H</v>
      </c>
      <c r="AW12" s="46" t="s">
        <v>107</v>
      </c>
      <c r="AX12" s="52"/>
      <c r="AZ12" s="50">
        <f>RANK(AU12,AU12:AU15,0)</f>
        <v>4</v>
      </c>
      <c r="BE12" s="52"/>
      <c r="BJ12" s="54"/>
    </row>
    <row r="13" spans="1:62" ht="13.5" thickBot="1" x14ac:dyDescent="0.25">
      <c r="A13" s="25" t="s">
        <v>490</v>
      </c>
      <c r="B13" s="46" t="s">
        <v>37</v>
      </c>
      <c r="C13" s="114" t="s">
        <v>491</v>
      </c>
      <c r="D13" s="47" t="s">
        <v>492</v>
      </c>
      <c r="E13" s="68" t="s">
        <v>527</v>
      </c>
      <c r="F13" s="65">
        <f>VLOOKUP(E13,d!$B$4:$C$27,2,FALSE)</f>
        <v>50</v>
      </c>
      <c r="G13" s="65" t="b">
        <f t="shared" si="0"/>
        <v>0</v>
      </c>
      <c r="H13" s="96">
        <f t="shared" si="1"/>
        <v>50</v>
      </c>
      <c r="I13" s="57"/>
      <c r="J13" s="68" t="s">
        <v>529</v>
      </c>
      <c r="K13" s="65">
        <f>VLOOKUP(J13,d!$F$4:$G$27,2,FALSE)</f>
        <v>50</v>
      </c>
      <c r="L13" s="65" t="b">
        <f t="shared" si="2"/>
        <v>0</v>
      </c>
      <c r="M13" s="34">
        <f t="shared" si="3"/>
        <v>50</v>
      </c>
      <c r="N13" s="66"/>
      <c r="O13" s="57" t="s">
        <v>525</v>
      </c>
      <c r="P13" s="65">
        <f>VLOOKUP(O13,d!$J$4:$K$27,2,FALSE)</f>
        <v>50</v>
      </c>
      <c r="Q13" s="65" t="b">
        <f t="shared" si="4"/>
        <v>0</v>
      </c>
      <c r="R13" s="34">
        <f t="shared" si="5"/>
        <v>50</v>
      </c>
      <c r="S13" s="57">
        <v>40</v>
      </c>
      <c r="T13" s="76" t="s">
        <v>528</v>
      </c>
      <c r="U13" s="65">
        <f>VLOOKUP(T13,d!$N$4:$O$27,2,FALSE)</f>
        <v>47</v>
      </c>
      <c r="V13" s="65" t="b">
        <f t="shared" si="6"/>
        <v>0</v>
      </c>
      <c r="W13" s="34">
        <f t="shared" si="7"/>
        <v>47</v>
      </c>
      <c r="X13" s="43">
        <v>43</v>
      </c>
      <c r="Y13" s="57" t="s">
        <v>523</v>
      </c>
      <c r="Z13" s="65">
        <f>VLOOKUP(Y13,d!$B$32:$C$55,2,FALSE)</f>
        <v>45</v>
      </c>
      <c r="AA13" s="65" t="b">
        <f t="shared" si="8"/>
        <v>0</v>
      </c>
      <c r="AB13" s="34">
        <f t="shared" si="9"/>
        <v>45</v>
      </c>
      <c r="AC13" s="43">
        <v>35</v>
      </c>
      <c r="AD13" s="57" t="s">
        <v>532</v>
      </c>
      <c r="AE13" s="65">
        <f>VLOOKUP(AD13,d!$F$32:$G$55,2,FALSE)</f>
        <v>50</v>
      </c>
      <c r="AF13" s="65" t="b">
        <f t="shared" si="10"/>
        <v>0</v>
      </c>
      <c r="AG13" s="34">
        <f t="shared" si="11"/>
        <v>50</v>
      </c>
      <c r="AH13" s="43"/>
      <c r="AI13" s="57"/>
      <c r="AJ13" s="65" t="e">
        <f>VLOOKUP(AI13,d!$J$32:$K$55,2,FALSE)</f>
        <v>#N/A</v>
      </c>
      <c r="AK13" s="65" t="b">
        <f t="shared" si="12"/>
        <v>1</v>
      </c>
      <c r="AL13" s="34">
        <f t="shared" si="13"/>
        <v>0</v>
      </c>
      <c r="AM13" s="43"/>
      <c r="AN13" s="57"/>
      <c r="AO13" s="65" t="e">
        <f>VLOOKUP(AN13,d!$N$32:$O$55,2,FALSE)</f>
        <v>#N/A</v>
      </c>
      <c r="AP13" s="65" t="b">
        <f t="shared" si="14"/>
        <v>1</v>
      </c>
      <c r="AQ13" s="34">
        <f t="shared" si="15"/>
        <v>0</v>
      </c>
      <c r="AR13" s="43"/>
      <c r="AS13" s="67">
        <f t="shared" si="16"/>
        <v>292</v>
      </c>
      <c r="AT13" s="67">
        <f t="shared" si="16"/>
        <v>118</v>
      </c>
      <c r="AU13" s="26">
        <f t="shared" si="17"/>
        <v>410</v>
      </c>
      <c r="AV13" s="91">
        <f>IF(B12="I",0,SUM(BA12:BA15))</f>
        <v>0</v>
      </c>
      <c r="AW13" s="91">
        <f>IF(AV13=0,0,RANK(AV13,BA$8:BA$1202,0))</f>
        <v>0</v>
      </c>
      <c r="AX13" s="52"/>
      <c r="AZ13" s="50">
        <f>RANK(AU13,AU12:AU15,0)</f>
        <v>1</v>
      </c>
      <c r="BE13" s="52"/>
    </row>
    <row r="14" spans="1:62" ht="13.5" thickBot="1" x14ac:dyDescent="0.25">
      <c r="A14" s="25" t="s">
        <v>493</v>
      </c>
      <c r="B14" s="46" t="s">
        <v>37</v>
      </c>
      <c r="C14" s="114" t="s">
        <v>494</v>
      </c>
      <c r="D14" s="48" t="s">
        <v>495</v>
      </c>
      <c r="E14" s="68" t="s">
        <v>534</v>
      </c>
      <c r="F14" s="65">
        <f>VLOOKUP(E14,d!$B$4:$C$27,2,FALSE)</f>
        <v>41</v>
      </c>
      <c r="G14" s="65" t="b">
        <f t="shared" si="0"/>
        <v>0</v>
      </c>
      <c r="H14" s="96">
        <f t="shared" si="1"/>
        <v>41</v>
      </c>
      <c r="I14" s="57"/>
      <c r="J14" s="68" t="s">
        <v>522</v>
      </c>
      <c r="K14" s="65">
        <f>VLOOKUP(J14,d!$F$4:$G$27,2,FALSE)</f>
        <v>44</v>
      </c>
      <c r="L14" s="65" t="b">
        <f t="shared" si="2"/>
        <v>0</v>
      </c>
      <c r="M14" s="34">
        <f t="shared" si="3"/>
        <v>44</v>
      </c>
      <c r="N14" s="66"/>
      <c r="O14" s="57" t="s">
        <v>525</v>
      </c>
      <c r="P14" s="65">
        <f>VLOOKUP(O14,d!$J$4:$K$27,2,FALSE)</f>
        <v>50</v>
      </c>
      <c r="Q14" s="65" t="b">
        <f t="shared" si="4"/>
        <v>0</v>
      </c>
      <c r="R14" s="34">
        <f t="shared" si="5"/>
        <v>50</v>
      </c>
      <c r="S14" s="57">
        <v>25</v>
      </c>
      <c r="T14" s="76" t="s">
        <v>524</v>
      </c>
      <c r="U14" s="65">
        <f>VLOOKUP(T14,d!$N$4:$O$27,2,FALSE)</f>
        <v>40</v>
      </c>
      <c r="V14" s="65" t="b">
        <f t="shared" si="6"/>
        <v>0</v>
      </c>
      <c r="W14" s="34">
        <f t="shared" si="7"/>
        <v>40</v>
      </c>
      <c r="X14" s="43">
        <v>40</v>
      </c>
      <c r="Y14" s="57" t="s">
        <v>532</v>
      </c>
      <c r="Z14" s="65">
        <f>VLOOKUP(Y14,d!$B$32:$C$55,2,FALSE)</f>
        <v>39</v>
      </c>
      <c r="AA14" s="65" t="b">
        <f t="shared" si="8"/>
        <v>0</v>
      </c>
      <c r="AB14" s="34">
        <f t="shared" si="9"/>
        <v>39</v>
      </c>
      <c r="AC14" s="43">
        <v>30</v>
      </c>
      <c r="AD14" s="57" t="s">
        <v>536</v>
      </c>
      <c r="AE14" s="65">
        <f>VLOOKUP(AD14,d!$F$32:$G$55,2,FALSE)</f>
        <v>24</v>
      </c>
      <c r="AF14" s="65" t="b">
        <f t="shared" si="10"/>
        <v>0</v>
      </c>
      <c r="AG14" s="34">
        <f t="shared" si="11"/>
        <v>24</v>
      </c>
      <c r="AH14" s="43"/>
      <c r="AI14" s="57"/>
      <c r="AJ14" s="65" t="e">
        <f>VLOOKUP(AI14,d!$J$32:$K$55,2,FALSE)</f>
        <v>#N/A</v>
      </c>
      <c r="AK14" s="65" t="b">
        <f t="shared" si="12"/>
        <v>1</v>
      </c>
      <c r="AL14" s="34">
        <f t="shared" si="13"/>
        <v>0</v>
      </c>
      <c r="AM14" s="43"/>
      <c r="AN14" s="57"/>
      <c r="AO14" s="65" t="e">
        <f>VLOOKUP(AN14,d!$N$32:$O$55,2,FALSE)</f>
        <v>#N/A</v>
      </c>
      <c r="AP14" s="65" t="b">
        <f t="shared" si="14"/>
        <v>1</v>
      </c>
      <c r="AQ14" s="34">
        <f t="shared" si="15"/>
        <v>0</v>
      </c>
      <c r="AR14" s="43"/>
      <c r="AS14" s="67">
        <f t="shared" si="16"/>
        <v>238</v>
      </c>
      <c r="AT14" s="67">
        <f t="shared" si="16"/>
        <v>95</v>
      </c>
      <c r="AU14" s="26">
        <f t="shared" si="17"/>
        <v>333</v>
      </c>
      <c r="AV14" s="94">
        <f>IF(B12="I",0,SUM(BB12:BB15))</f>
        <v>0</v>
      </c>
      <c r="AW14" s="94">
        <f>IF(AV14=0,0,RANK(AV14,BB$8:BB$1202,0))</f>
        <v>0</v>
      </c>
      <c r="AX14" s="52"/>
      <c r="AZ14" s="50">
        <f>RANK(AU14,AU12:AU15,0)</f>
        <v>3</v>
      </c>
      <c r="BE14" s="52"/>
    </row>
    <row r="15" spans="1:62" ht="13.5" thickBot="1" x14ac:dyDescent="0.25">
      <c r="A15" s="46" t="s">
        <v>496</v>
      </c>
      <c r="B15" s="46" t="s">
        <v>37</v>
      </c>
      <c r="C15" s="115" t="s">
        <v>497</v>
      </c>
      <c r="D15" s="49" t="s">
        <v>498</v>
      </c>
      <c r="E15" s="69" t="s">
        <v>522</v>
      </c>
      <c r="F15" s="70">
        <f>VLOOKUP(E15,d!$B$4:$C$27,2,FALSE)</f>
        <v>47</v>
      </c>
      <c r="G15" s="70" t="b">
        <f t="shared" si="0"/>
        <v>0</v>
      </c>
      <c r="H15" s="96">
        <f t="shared" si="1"/>
        <v>47</v>
      </c>
      <c r="I15" s="71"/>
      <c r="J15" s="78" t="s">
        <v>528</v>
      </c>
      <c r="K15" s="70">
        <f>VLOOKUP(J15,d!$F$4:$G$27,2,FALSE)</f>
        <v>42</v>
      </c>
      <c r="L15" s="70" t="b">
        <f t="shared" si="2"/>
        <v>0</v>
      </c>
      <c r="M15" s="96">
        <f t="shared" si="3"/>
        <v>42</v>
      </c>
      <c r="N15" s="72"/>
      <c r="O15" s="71" t="s">
        <v>532</v>
      </c>
      <c r="P15" s="70">
        <f>VLOOKUP(O15,d!$J$4:$K$27,2,FALSE)</f>
        <v>48</v>
      </c>
      <c r="Q15" s="70" t="b">
        <f t="shared" si="4"/>
        <v>0</v>
      </c>
      <c r="R15" s="96">
        <f t="shared" si="5"/>
        <v>48</v>
      </c>
      <c r="S15" s="71">
        <v>30</v>
      </c>
      <c r="T15" s="79" t="s">
        <v>531</v>
      </c>
      <c r="U15" s="70">
        <f>VLOOKUP(T15,d!$N$4:$O$27,2,FALSE)</f>
        <v>39</v>
      </c>
      <c r="V15" s="70" t="b">
        <f t="shared" si="6"/>
        <v>0</v>
      </c>
      <c r="W15" s="96">
        <f t="shared" si="7"/>
        <v>39</v>
      </c>
      <c r="X15" s="73">
        <v>28</v>
      </c>
      <c r="Y15" s="71" t="s">
        <v>534</v>
      </c>
      <c r="Z15" s="70">
        <f>VLOOKUP(Y15,d!$B$32:$C$55,2,FALSE)</f>
        <v>50</v>
      </c>
      <c r="AA15" s="70" t="b">
        <f t="shared" si="8"/>
        <v>0</v>
      </c>
      <c r="AB15" s="34">
        <f t="shared" si="9"/>
        <v>50</v>
      </c>
      <c r="AC15" s="73">
        <v>35</v>
      </c>
      <c r="AD15" s="71" t="s">
        <v>542</v>
      </c>
      <c r="AE15" s="70">
        <f>VLOOKUP(AD15,d!$F$32:$G$55,2,FALSE)</f>
        <v>29</v>
      </c>
      <c r="AF15" s="70" t="b">
        <f t="shared" si="10"/>
        <v>0</v>
      </c>
      <c r="AG15" s="96">
        <f t="shared" si="11"/>
        <v>29</v>
      </c>
      <c r="AH15" s="73"/>
      <c r="AI15" s="71"/>
      <c r="AJ15" s="70" t="e">
        <f>VLOOKUP(AI15,d!$J$32:$K$55,2,FALSE)</f>
        <v>#N/A</v>
      </c>
      <c r="AK15" s="70" t="b">
        <f t="shared" si="12"/>
        <v>1</v>
      </c>
      <c r="AL15" s="96">
        <f t="shared" si="13"/>
        <v>0</v>
      </c>
      <c r="AM15" s="73"/>
      <c r="AN15" s="71"/>
      <c r="AO15" s="70" t="e">
        <f>VLOOKUP(AN15,d!$N$32:$O$55,2,FALSE)</f>
        <v>#N/A</v>
      </c>
      <c r="AP15" s="70" t="b">
        <f t="shared" si="14"/>
        <v>1</v>
      </c>
      <c r="AQ15" s="96">
        <f t="shared" si="15"/>
        <v>0</v>
      </c>
      <c r="AR15" s="73"/>
      <c r="AS15" s="74">
        <f t="shared" si="16"/>
        <v>255</v>
      </c>
      <c r="AT15" s="74">
        <f t="shared" si="16"/>
        <v>93</v>
      </c>
      <c r="AU15" s="75">
        <f t="shared" si="17"/>
        <v>348</v>
      </c>
      <c r="AV15" s="90">
        <f>IF(B12="I",0,(AU12+AU13+AU14+AU15-AY15))</f>
        <v>0</v>
      </c>
      <c r="AW15" s="93">
        <f>IF(B12="I",0,IF(BD15&gt;BD$6,0,BD15))</f>
        <v>0</v>
      </c>
      <c r="AX15" s="119">
        <f>MIN(AS12:AS15)</f>
        <v>238</v>
      </c>
      <c r="AY15" s="50">
        <f>MIN(AU12:AU15)</f>
        <v>309</v>
      </c>
      <c r="AZ15" s="50">
        <f>RANK(AU15,AU12:AU15,0)</f>
        <v>2</v>
      </c>
      <c r="BA15" s="118">
        <f>SUM(AS12:AS15)-AX15</f>
        <v>787</v>
      </c>
      <c r="BB15" s="118">
        <f>SUM(AT12:AT15)-(AY15-AX15)</f>
        <v>304</v>
      </c>
      <c r="BC15" s="52" t="str">
        <f>IF(B12="I","",IF(SUM(BA12:BB15)=0,AV15,SUM(BA12:BB15)))</f>
        <v/>
      </c>
      <c r="BD15" s="52" t="str">
        <f>IF(B12="I","",IF(BC15=0,"",RANK(BC15,BC$8:BC$500,0)))</f>
        <v/>
      </c>
      <c r="BE15" s="52"/>
    </row>
    <row r="16" spans="1:62" ht="13.5" thickBot="1" x14ac:dyDescent="0.25">
      <c r="A16" s="28" t="s">
        <v>490</v>
      </c>
      <c r="B16" s="46" t="s">
        <v>48</v>
      </c>
      <c r="C16" s="114" t="s">
        <v>499</v>
      </c>
      <c r="D16" s="47" t="s">
        <v>500</v>
      </c>
      <c r="E16" s="57" t="s">
        <v>522</v>
      </c>
      <c r="F16" s="65">
        <f>VLOOKUP(E16,d!$B$4:$C$27,2,FALSE)</f>
        <v>47</v>
      </c>
      <c r="G16" s="65" t="b">
        <f t="shared" si="0"/>
        <v>0</v>
      </c>
      <c r="H16" s="34">
        <f t="shared" si="1"/>
        <v>47</v>
      </c>
      <c r="I16" s="43"/>
      <c r="J16" s="57" t="s">
        <v>529</v>
      </c>
      <c r="K16" s="65">
        <f>VLOOKUP(J16,d!$F$4:$G$27,2,FALSE)</f>
        <v>50</v>
      </c>
      <c r="L16" s="65" t="b">
        <f t="shared" si="2"/>
        <v>0</v>
      </c>
      <c r="M16" s="34">
        <f t="shared" si="3"/>
        <v>50</v>
      </c>
      <c r="N16" s="66"/>
      <c r="O16" s="57" t="s">
        <v>528</v>
      </c>
      <c r="P16" s="65">
        <f>VLOOKUP(O16,d!$J$4:$K$27,2,FALSE)</f>
        <v>46</v>
      </c>
      <c r="Q16" s="65" t="b">
        <f t="shared" si="4"/>
        <v>0</v>
      </c>
      <c r="R16" s="34">
        <f t="shared" si="5"/>
        <v>46</v>
      </c>
      <c r="S16" s="57">
        <v>30</v>
      </c>
      <c r="T16" s="76" t="s">
        <v>522</v>
      </c>
      <c r="U16" s="65">
        <f>VLOOKUP(T16,d!$N$4:$O$27,2,FALSE)</f>
        <v>44</v>
      </c>
      <c r="V16" s="65" t="b">
        <f t="shared" si="6"/>
        <v>0</v>
      </c>
      <c r="W16" s="34">
        <f t="shared" si="7"/>
        <v>44</v>
      </c>
      <c r="X16" s="43">
        <v>45</v>
      </c>
      <c r="Y16" s="57" t="s">
        <v>539</v>
      </c>
      <c r="Z16" s="65">
        <f>VLOOKUP(Y16,d!$B$32:$C$55,2,FALSE)</f>
        <v>47</v>
      </c>
      <c r="AA16" s="65" t="b">
        <f t="shared" si="8"/>
        <v>0</v>
      </c>
      <c r="AB16" s="34">
        <f t="shared" si="9"/>
        <v>47</v>
      </c>
      <c r="AC16" s="43">
        <v>30</v>
      </c>
      <c r="AD16" s="57" t="s">
        <v>530</v>
      </c>
      <c r="AE16" s="65">
        <f>VLOOKUP(AD16,d!$F$32:$G$55,2,FALSE)</f>
        <v>40</v>
      </c>
      <c r="AF16" s="65" t="b">
        <f t="shared" si="10"/>
        <v>0</v>
      </c>
      <c r="AG16" s="34">
        <f t="shared" si="11"/>
        <v>40</v>
      </c>
      <c r="AH16" s="43"/>
      <c r="AI16" s="57"/>
      <c r="AJ16" s="65" t="e">
        <f>VLOOKUP(AI16,d!$J$32:$K$55,2,FALSE)</f>
        <v>#N/A</v>
      </c>
      <c r="AK16" s="65" t="b">
        <f t="shared" si="12"/>
        <v>1</v>
      </c>
      <c r="AL16" s="34">
        <f t="shared" si="13"/>
        <v>0</v>
      </c>
      <c r="AM16" s="43"/>
      <c r="AN16" s="57"/>
      <c r="AO16" s="65" t="e">
        <f>VLOOKUP(AN16,d!$N$32:$O$55,2,FALSE)</f>
        <v>#N/A</v>
      </c>
      <c r="AP16" s="65" t="b">
        <f t="shared" si="14"/>
        <v>1</v>
      </c>
      <c r="AQ16" s="34">
        <f t="shared" si="15"/>
        <v>0</v>
      </c>
      <c r="AR16" s="43"/>
      <c r="AS16" s="67">
        <f t="shared" ref="AS16:AS47" si="18">(H16+M16+R16+W16+AB16+AG16+AL16+AQ16)</f>
        <v>274</v>
      </c>
      <c r="AT16" s="67">
        <f t="shared" ref="AT16:AT47" si="19">(I16+N16+S16+X16+AC16+AH16+AM16+AR16)</f>
        <v>105</v>
      </c>
      <c r="AU16" s="67">
        <f t="shared" si="17"/>
        <v>379</v>
      </c>
      <c r="AV16" s="92" t="str">
        <f>IF(A16&gt;" ",A16,"")</f>
        <v xml:space="preserve">Kay County </v>
      </c>
      <c r="AW16" s="46" t="s">
        <v>107</v>
      </c>
      <c r="AX16" s="52"/>
      <c r="AZ16" s="50">
        <f>RANK(AU16,AU16:AU19,0)</f>
        <v>4</v>
      </c>
      <c r="BE16" s="52"/>
    </row>
    <row r="17" spans="1:57" ht="13.5" thickBot="1" x14ac:dyDescent="0.25">
      <c r="A17" s="25" t="s">
        <v>490</v>
      </c>
      <c r="B17" s="46" t="s">
        <v>48</v>
      </c>
      <c r="C17" s="114" t="s">
        <v>501</v>
      </c>
      <c r="D17" s="47" t="s">
        <v>502</v>
      </c>
      <c r="E17" s="68" t="s">
        <v>527</v>
      </c>
      <c r="F17" s="65">
        <f>VLOOKUP(E17,d!$B$4:$C$27,2,FALSE)</f>
        <v>50</v>
      </c>
      <c r="G17" s="65" t="b">
        <f t="shared" si="0"/>
        <v>0</v>
      </c>
      <c r="H17" s="34">
        <f t="shared" si="1"/>
        <v>50</v>
      </c>
      <c r="I17" s="57"/>
      <c r="J17" s="68" t="s">
        <v>526</v>
      </c>
      <c r="K17" s="65">
        <f>VLOOKUP(J17,d!$F$4:$G$27,2,FALSE)</f>
        <v>48</v>
      </c>
      <c r="L17" s="65" t="b">
        <f t="shared" si="2"/>
        <v>0</v>
      </c>
      <c r="M17" s="34">
        <f t="shared" si="3"/>
        <v>48</v>
      </c>
      <c r="N17" s="66"/>
      <c r="O17" s="57" t="s">
        <v>525</v>
      </c>
      <c r="P17" s="65">
        <f>VLOOKUP(O17,d!$J$4:$K$27,2,FALSE)</f>
        <v>50</v>
      </c>
      <c r="Q17" s="65" t="b">
        <f t="shared" si="4"/>
        <v>0</v>
      </c>
      <c r="R17" s="34">
        <f t="shared" si="5"/>
        <v>50</v>
      </c>
      <c r="S17" s="57">
        <v>35</v>
      </c>
      <c r="T17" s="76" t="s">
        <v>527</v>
      </c>
      <c r="U17" s="65">
        <f>VLOOKUP(T17,d!$N$4:$O$27,2,FALSE)</f>
        <v>47</v>
      </c>
      <c r="V17" s="65" t="b">
        <f t="shared" si="6"/>
        <v>0</v>
      </c>
      <c r="W17" s="34">
        <f t="shared" si="7"/>
        <v>47</v>
      </c>
      <c r="X17" s="43">
        <v>44</v>
      </c>
      <c r="Y17" s="57" t="s">
        <v>532</v>
      </c>
      <c r="Z17" s="65">
        <f>VLOOKUP(Y17,d!$B$32:$C$55,2,FALSE)</f>
        <v>39</v>
      </c>
      <c r="AA17" s="65" t="b">
        <f t="shared" si="8"/>
        <v>0</v>
      </c>
      <c r="AB17" s="34">
        <f t="shared" si="9"/>
        <v>39</v>
      </c>
      <c r="AC17" s="43">
        <v>40</v>
      </c>
      <c r="AD17" s="57" t="s">
        <v>530</v>
      </c>
      <c r="AE17" s="65">
        <f>VLOOKUP(AD17,d!$F$32:$G$55,2,FALSE)</f>
        <v>40</v>
      </c>
      <c r="AF17" s="65" t="b">
        <f t="shared" si="10"/>
        <v>0</v>
      </c>
      <c r="AG17" s="34">
        <f t="shared" si="11"/>
        <v>40</v>
      </c>
      <c r="AH17" s="43"/>
      <c r="AI17" s="57"/>
      <c r="AJ17" s="65" t="e">
        <f>VLOOKUP(AI17,d!$J$32:$K$55,2,FALSE)</f>
        <v>#N/A</v>
      </c>
      <c r="AK17" s="65" t="b">
        <f t="shared" si="12"/>
        <v>1</v>
      </c>
      <c r="AL17" s="34">
        <f t="shared" si="13"/>
        <v>0</v>
      </c>
      <c r="AM17" s="43"/>
      <c r="AN17" s="57"/>
      <c r="AO17" s="65" t="e">
        <f>VLOOKUP(AN17,d!$N$32:$O$55,2,FALSE)</f>
        <v>#N/A</v>
      </c>
      <c r="AP17" s="65" t="b">
        <f t="shared" si="14"/>
        <v>1</v>
      </c>
      <c r="AQ17" s="34">
        <f t="shared" si="15"/>
        <v>0</v>
      </c>
      <c r="AR17" s="43"/>
      <c r="AS17" s="67">
        <f t="shared" si="18"/>
        <v>274</v>
      </c>
      <c r="AT17" s="67">
        <f t="shared" si="19"/>
        <v>119</v>
      </c>
      <c r="AU17" s="26">
        <f t="shared" si="17"/>
        <v>393</v>
      </c>
      <c r="AV17" s="91">
        <f>IF(B16="I",0,SUM(BA16:BA19))</f>
        <v>838</v>
      </c>
      <c r="AW17" s="91">
        <f>IF(AV17=0,0,RANK(AV17,BA$8:BA$1202,0))</f>
        <v>1</v>
      </c>
      <c r="AX17" s="52"/>
      <c r="AZ17" s="50">
        <f>RANK(AU17,AU16:AU19,0)</f>
        <v>2</v>
      </c>
      <c r="BE17" s="52"/>
    </row>
    <row r="18" spans="1:57" ht="13.5" thickBot="1" x14ac:dyDescent="0.25">
      <c r="A18" s="25" t="s">
        <v>490</v>
      </c>
      <c r="B18" s="46" t="s">
        <v>48</v>
      </c>
      <c r="C18" s="114" t="s">
        <v>503</v>
      </c>
      <c r="D18" s="48" t="s">
        <v>504</v>
      </c>
      <c r="E18" s="68" t="s">
        <v>527</v>
      </c>
      <c r="F18" s="65">
        <f>VLOOKUP(E18,d!$B$4:$C$27,2,FALSE)</f>
        <v>50</v>
      </c>
      <c r="G18" s="65" t="b">
        <f t="shared" si="0"/>
        <v>0</v>
      </c>
      <c r="H18" s="34">
        <f t="shared" si="1"/>
        <v>50</v>
      </c>
      <c r="I18" s="57"/>
      <c r="J18" s="68" t="s">
        <v>528</v>
      </c>
      <c r="K18" s="65">
        <f>VLOOKUP(J18,d!$F$4:$G$27,2,FALSE)</f>
        <v>42</v>
      </c>
      <c r="L18" s="65" t="b">
        <f t="shared" si="2"/>
        <v>0</v>
      </c>
      <c r="M18" s="34">
        <f t="shared" si="3"/>
        <v>42</v>
      </c>
      <c r="N18" s="66"/>
      <c r="O18" s="57" t="s">
        <v>525</v>
      </c>
      <c r="P18" s="65">
        <f>VLOOKUP(O18,d!$J$4:$K$27,2,FALSE)</f>
        <v>50</v>
      </c>
      <c r="Q18" s="65" t="b">
        <f t="shared" si="4"/>
        <v>0</v>
      </c>
      <c r="R18" s="34">
        <f t="shared" si="5"/>
        <v>50</v>
      </c>
      <c r="S18" s="57">
        <v>40</v>
      </c>
      <c r="T18" s="76" t="s">
        <v>522</v>
      </c>
      <c r="U18" s="65">
        <f>VLOOKUP(T18,d!$N$4:$O$27,2,FALSE)</f>
        <v>44</v>
      </c>
      <c r="V18" s="65" t="b">
        <f t="shared" si="6"/>
        <v>0</v>
      </c>
      <c r="W18" s="34">
        <f t="shared" si="7"/>
        <v>44</v>
      </c>
      <c r="X18" s="43">
        <v>45</v>
      </c>
      <c r="Y18" s="57" t="s">
        <v>523</v>
      </c>
      <c r="Z18" s="65">
        <f>VLOOKUP(Y18,d!$B$32:$C$55,2,FALSE)</f>
        <v>45</v>
      </c>
      <c r="AA18" s="65" t="b">
        <f t="shared" si="8"/>
        <v>0</v>
      </c>
      <c r="AB18" s="34">
        <f t="shared" si="9"/>
        <v>45</v>
      </c>
      <c r="AC18" s="43">
        <v>30</v>
      </c>
      <c r="AD18" s="57" t="s">
        <v>537</v>
      </c>
      <c r="AE18" s="65">
        <f>VLOOKUP(AD18,d!$F$32:$G$55,2,FALSE)</f>
        <v>46</v>
      </c>
      <c r="AF18" s="65" t="b">
        <f t="shared" si="10"/>
        <v>0</v>
      </c>
      <c r="AG18" s="34">
        <f t="shared" si="11"/>
        <v>46</v>
      </c>
      <c r="AH18" s="43"/>
      <c r="AI18" s="57"/>
      <c r="AJ18" s="65" t="e">
        <f>VLOOKUP(AI18,d!$J$32:$K$55,2,FALSE)</f>
        <v>#N/A</v>
      </c>
      <c r="AK18" s="65" t="b">
        <f t="shared" si="12"/>
        <v>1</v>
      </c>
      <c r="AL18" s="34">
        <f t="shared" si="13"/>
        <v>0</v>
      </c>
      <c r="AM18" s="43"/>
      <c r="AN18" s="57"/>
      <c r="AO18" s="65" t="e">
        <f>VLOOKUP(AN18,d!$N$32:$O$55,2,FALSE)</f>
        <v>#N/A</v>
      </c>
      <c r="AP18" s="65" t="b">
        <f t="shared" si="14"/>
        <v>1</v>
      </c>
      <c r="AQ18" s="34">
        <f t="shared" si="15"/>
        <v>0</v>
      </c>
      <c r="AR18" s="43"/>
      <c r="AS18" s="67">
        <f t="shared" si="18"/>
        <v>277</v>
      </c>
      <c r="AT18" s="67">
        <f t="shared" si="19"/>
        <v>115</v>
      </c>
      <c r="AU18" s="26">
        <f t="shared" si="17"/>
        <v>392</v>
      </c>
      <c r="AV18" s="94">
        <f>IF(B16="I",0,SUM(BB16:BB19))</f>
        <v>345</v>
      </c>
      <c r="AW18" s="94">
        <f>IF(AV18=0,0,RANK(AV18,BB$8:BB$1202,0))</f>
        <v>1</v>
      </c>
      <c r="AX18" s="52"/>
      <c r="AZ18" s="50">
        <f>RANK(AU18,AU16:AU19,0)</f>
        <v>3</v>
      </c>
      <c r="BE18" s="52"/>
    </row>
    <row r="19" spans="1:57" ht="13.5" thickBot="1" x14ac:dyDescent="0.25">
      <c r="A19" s="46" t="s">
        <v>490</v>
      </c>
      <c r="B19" s="46" t="s">
        <v>48</v>
      </c>
      <c r="C19" s="115" t="s">
        <v>505</v>
      </c>
      <c r="D19" s="49" t="s">
        <v>506</v>
      </c>
      <c r="E19" s="69" t="s">
        <v>523</v>
      </c>
      <c r="F19" s="70">
        <f>VLOOKUP(E19,d!$B$4:$C$27,2,FALSE)</f>
        <v>48</v>
      </c>
      <c r="G19" s="70" t="b">
        <f t="shared" si="0"/>
        <v>0</v>
      </c>
      <c r="H19" s="96">
        <f t="shared" si="1"/>
        <v>48</v>
      </c>
      <c r="I19" s="71"/>
      <c r="J19" s="78" t="s">
        <v>529</v>
      </c>
      <c r="K19" s="70">
        <f>VLOOKUP(J19,d!$F$4:$G$27,2,FALSE)</f>
        <v>50</v>
      </c>
      <c r="L19" s="70" t="b">
        <f t="shared" si="2"/>
        <v>0</v>
      </c>
      <c r="M19" s="96">
        <f t="shared" si="3"/>
        <v>50</v>
      </c>
      <c r="N19" s="72"/>
      <c r="O19" s="71" t="s">
        <v>525</v>
      </c>
      <c r="P19" s="70">
        <f>VLOOKUP(O19,d!$J$4:$K$27,2,FALSE)</f>
        <v>50</v>
      </c>
      <c r="Q19" s="70" t="b">
        <f t="shared" si="4"/>
        <v>0</v>
      </c>
      <c r="R19" s="96">
        <f t="shared" si="5"/>
        <v>50</v>
      </c>
      <c r="S19" s="71">
        <v>45</v>
      </c>
      <c r="T19" s="79" t="s">
        <v>531</v>
      </c>
      <c r="U19" s="70">
        <f>VLOOKUP(T19,d!$N$4:$O$27,2,FALSE)</f>
        <v>39</v>
      </c>
      <c r="V19" s="70" t="b">
        <f t="shared" si="6"/>
        <v>0</v>
      </c>
      <c r="W19" s="96">
        <f t="shared" si="7"/>
        <v>39</v>
      </c>
      <c r="X19" s="73">
        <v>41</v>
      </c>
      <c r="Y19" s="71" t="s">
        <v>534</v>
      </c>
      <c r="Z19" s="70">
        <f>VLOOKUP(Y19,d!$B$32:$C$55,2,FALSE)</f>
        <v>50</v>
      </c>
      <c r="AA19" s="70" t="b">
        <f t="shared" si="8"/>
        <v>0</v>
      </c>
      <c r="AB19" s="96">
        <f t="shared" si="9"/>
        <v>50</v>
      </c>
      <c r="AC19" s="73">
        <v>25</v>
      </c>
      <c r="AD19" s="71" t="s">
        <v>532</v>
      </c>
      <c r="AE19" s="70">
        <f>VLOOKUP(AD19,d!$F$32:$G$55,2,FALSE)</f>
        <v>50</v>
      </c>
      <c r="AF19" s="70" t="b">
        <f t="shared" si="10"/>
        <v>0</v>
      </c>
      <c r="AG19" s="96">
        <f t="shared" si="11"/>
        <v>50</v>
      </c>
      <c r="AH19" s="73"/>
      <c r="AI19" s="71"/>
      <c r="AJ19" s="70" t="e">
        <f>VLOOKUP(AI19,d!$J$32:$K$55,2,FALSE)</f>
        <v>#N/A</v>
      </c>
      <c r="AK19" s="70" t="b">
        <f t="shared" si="12"/>
        <v>1</v>
      </c>
      <c r="AL19" s="96">
        <f t="shared" si="13"/>
        <v>0</v>
      </c>
      <c r="AM19" s="73"/>
      <c r="AN19" s="71"/>
      <c r="AO19" s="70" t="e">
        <f>VLOOKUP(AN19,d!$N$32:$O$55,2,FALSE)</f>
        <v>#N/A</v>
      </c>
      <c r="AP19" s="70" t="b">
        <f t="shared" si="14"/>
        <v>1</v>
      </c>
      <c r="AQ19" s="96">
        <f t="shared" si="15"/>
        <v>0</v>
      </c>
      <c r="AR19" s="73"/>
      <c r="AS19" s="74">
        <f t="shared" si="18"/>
        <v>287</v>
      </c>
      <c r="AT19" s="74">
        <f t="shared" si="19"/>
        <v>111</v>
      </c>
      <c r="AU19" s="75">
        <f t="shared" si="17"/>
        <v>398</v>
      </c>
      <c r="AV19" s="90">
        <f>IF(B16="I",0,(AU16+AU17+AU18+AU19-AY19))</f>
        <v>1183</v>
      </c>
      <c r="AW19" s="93">
        <f>IF(B16="I",0,IF(BD19&gt;BD$6,0,BD19))</f>
        <v>1</v>
      </c>
      <c r="AX19" s="119">
        <f>MIN(AS16:AS19)</f>
        <v>274</v>
      </c>
      <c r="AY19" s="50">
        <f>MIN(AU16:AU19)</f>
        <v>379</v>
      </c>
      <c r="AZ19" s="50">
        <f>RANK(AU19,AU16:AU19,0)</f>
        <v>1</v>
      </c>
      <c r="BA19" s="118">
        <f>SUM(AS16:AS19)-AX19</f>
        <v>838</v>
      </c>
      <c r="BB19" s="118">
        <f>SUM(AT16:AT19)-(AY19-AX19)</f>
        <v>345</v>
      </c>
      <c r="BC19" s="52">
        <f>IF(B16="I","",IF(SUM(BA16:BB19)=0,AV19,SUM(BA16:BB19)))</f>
        <v>1183</v>
      </c>
      <c r="BD19" s="52">
        <f>IF(B16="I","",IF(BC19=0,"",RANK(BC19,BC$8:BC$500,0)))</f>
        <v>1</v>
      </c>
      <c r="BE19" s="52"/>
    </row>
    <row r="20" spans="1:57" ht="13.5" thickBot="1" x14ac:dyDescent="0.25">
      <c r="A20" s="28" t="s">
        <v>508</v>
      </c>
      <c r="B20" s="46" t="s">
        <v>48</v>
      </c>
      <c r="C20" s="114" t="s">
        <v>507</v>
      </c>
      <c r="D20" s="47" t="s">
        <v>509</v>
      </c>
      <c r="E20" s="57" t="s">
        <v>529</v>
      </c>
      <c r="F20" s="65">
        <f>VLOOKUP(E20,d!$B$4:$C$27,2,FALSE)</f>
        <v>29</v>
      </c>
      <c r="G20" s="65" t="b">
        <f t="shared" si="0"/>
        <v>0</v>
      </c>
      <c r="H20" s="34">
        <f t="shared" si="1"/>
        <v>29</v>
      </c>
      <c r="I20" s="43"/>
      <c r="J20" s="57" t="s">
        <v>522</v>
      </c>
      <c r="K20" s="65">
        <f>VLOOKUP(J20,d!$F$4:$G$27,2,FALSE)</f>
        <v>44</v>
      </c>
      <c r="L20" s="65" t="b">
        <f t="shared" si="2"/>
        <v>0</v>
      </c>
      <c r="M20" s="34">
        <f t="shared" si="3"/>
        <v>44</v>
      </c>
      <c r="N20" s="66"/>
      <c r="O20" s="57" t="s">
        <v>528</v>
      </c>
      <c r="P20" s="65">
        <f>VLOOKUP(O20,d!$J$4:$K$27,2,FALSE)</f>
        <v>46</v>
      </c>
      <c r="Q20" s="65" t="b">
        <f t="shared" si="4"/>
        <v>0</v>
      </c>
      <c r="R20" s="34">
        <f t="shared" si="5"/>
        <v>46</v>
      </c>
      <c r="S20" s="57">
        <v>20</v>
      </c>
      <c r="T20" s="76" t="s">
        <v>529</v>
      </c>
      <c r="U20" s="65">
        <f>VLOOKUP(T20,d!$N$4:$O$27,2,FALSE)</f>
        <v>27</v>
      </c>
      <c r="V20" s="65" t="b">
        <f t="shared" si="6"/>
        <v>0</v>
      </c>
      <c r="W20" s="34">
        <f t="shared" si="7"/>
        <v>27</v>
      </c>
      <c r="X20" s="43">
        <v>33</v>
      </c>
      <c r="Y20" s="57" t="s">
        <v>534</v>
      </c>
      <c r="Z20" s="65">
        <f>VLOOKUP(Y20,d!$B$32:$C$55,2,FALSE)</f>
        <v>50</v>
      </c>
      <c r="AA20" s="65" t="b">
        <f t="shared" si="8"/>
        <v>0</v>
      </c>
      <c r="AB20" s="34">
        <f t="shared" si="9"/>
        <v>50</v>
      </c>
      <c r="AC20" s="43">
        <v>25</v>
      </c>
      <c r="AD20" s="57" t="s">
        <v>537</v>
      </c>
      <c r="AE20" s="65">
        <f>VLOOKUP(AD20,d!$F$32:$G$55,2,FALSE)</f>
        <v>46</v>
      </c>
      <c r="AF20" s="65" t="b">
        <f t="shared" si="10"/>
        <v>0</v>
      </c>
      <c r="AG20" s="34">
        <f t="shared" si="11"/>
        <v>46</v>
      </c>
      <c r="AH20" s="43"/>
      <c r="AI20" s="57"/>
      <c r="AJ20" s="65" t="e">
        <f>VLOOKUP(AI20,d!$J$32:$K$55,2,FALSE)</f>
        <v>#N/A</v>
      </c>
      <c r="AK20" s="65" t="b">
        <f t="shared" si="12"/>
        <v>1</v>
      </c>
      <c r="AL20" s="34">
        <f t="shared" si="13"/>
        <v>0</v>
      </c>
      <c r="AM20" s="43"/>
      <c r="AN20" s="57"/>
      <c r="AO20" s="65" t="e">
        <f>VLOOKUP(AN20,d!$N$32:$O$55,2,FALSE)</f>
        <v>#N/A</v>
      </c>
      <c r="AP20" s="65" t="b">
        <f t="shared" si="14"/>
        <v>1</v>
      </c>
      <c r="AQ20" s="34">
        <f t="shared" si="15"/>
        <v>0</v>
      </c>
      <c r="AR20" s="43"/>
      <c r="AS20" s="67">
        <f t="shared" si="18"/>
        <v>242</v>
      </c>
      <c r="AT20" s="67">
        <f t="shared" si="19"/>
        <v>78</v>
      </c>
      <c r="AU20" s="67">
        <f t="shared" si="17"/>
        <v>320</v>
      </c>
      <c r="AV20" s="92" t="str">
        <f>IF(A20&gt;" ",A20,"")</f>
        <v>Taloga 4-H</v>
      </c>
      <c r="AW20" s="46" t="s">
        <v>107</v>
      </c>
      <c r="AX20" s="52"/>
      <c r="AZ20" s="50">
        <f>RANK(AU20,AU20:AU23,0)</f>
        <v>3</v>
      </c>
      <c r="BE20" s="52"/>
    </row>
    <row r="21" spans="1:57" ht="13.5" thickBot="1" x14ac:dyDescent="0.25">
      <c r="A21" s="25" t="s">
        <v>508</v>
      </c>
      <c r="B21" s="46" t="s">
        <v>48</v>
      </c>
      <c r="C21" s="114" t="s">
        <v>510</v>
      </c>
      <c r="D21" s="47" t="s">
        <v>511</v>
      </c>
      <c r="E21" s="68" t="s">
        <v>533</v>
      </c>
      <c r="F21" s="65">
        <f>VLOOKUP(E21,d!$B$4:$C$27,2,FALSE)</f>
        <v>39</v>
      </c>
      <c r="G21" s="65" t="b">
        <f t="shared" si="0"/>
        <v>0</v>
      </c>
      <c r="H21" s="34">
        <f t="shared" si="1"/>
        <v>39</v>
      </c>
      <c r="I21" s="57"/>
      <c r="J21" s="68" t="s">
        <v>525</v>
      </c>
      <c r="K21" s="65">
        <f>VLOOKUP(J21,d!$F$4:$G$27,2,FALSE)</f>
        <v>44</v>
      </c>
      <c r="L21" s="65" t="b">
        <f t="shared" si="2"/>
        <v>0</v>
      </c>
      <c r="M21" s="34">
        <f t="shared" si="3"/>
        <v>44</v>
      </c>
      <c r="N21" s="66"/>
      <c r="O21" s="57" t="s">
        <v>525</v>
      </c>
      <c r="P21" s="65">
        <f>VLOOKUP(O21,d!$J$4:$K$27,2,FALSE)</f>
        <v>50</v>
      </c>
      <c r="Q21" s="65" t="b">
        <f t="shared" si="4"/>
        <v>0</v>
      </c>
      <c r="R21" s="34">
        <f t="shared" si="5"/>
        <v>50</v>
      </c>
      <c r="S21" s="57">
        <v>25</v>
      </c>
      <c r="T21" s="76" t="s">
        <v>523</v>
      </c>
      <c r="U21" s="65">
        <f>VLOOKUP(T21,d!$N$4:$O$27,2,FALSE)</f>
        <v>50</v>
      </c>
      <c r="V21" s="65" t="b">
        <f t="shared" si="6"/>
        <v>0</v>
      </c>
      <c r="W21" s="34">
        <f t="shared" si="7"/>
        <v>50</v>
      </c>
      <c r="X21" s="43">
        <v>30</v>
      </c>
      <c r="Y21" s="57" t="s">
        <v>534</v>
      </c>
      <c r="Z21" s="65">
        <f>VLOOKUP(Y21,d!$B$32:$C$55,2,FALSE)</f>
        <v>50</v>
      </c>
      <c r="AA21" s="65" t="b">
        <f t="shared" si="8"/>
        <v>0</v>
      </c>
      <c r="AB21" s="34">
        <f t="shared" si="9"/>
        <v>50</v>
      </c>
      <c r="AC21" s="43">
        <v>20</v>
      </c>
      <c r="AD21" s="57" t="s">
        <v>532</v>
      </c>
      <c r="AE21" s="65">
        <f>VLOOKUP(AD21,d!$F$32:$G$55,2,FALSE)</f>
        <v>50</v>
      </c>
      <c r="AF21" s="65" t="b">
        <f t="shared" si="10"/>
        <v>0</v>
      </c>
      <c r="AG21" s="34">
        <f t="shared" si="11"/>
        <v>50</v>
      </c>
      <c r="AH21" s="43"/>
      <c r="AI21" s="57"/>
      <c r="AJ21" s="65" t="e">
        <f>VLOOKUP(AI21,d!$J$32:$K$55,2,FALSE)</f>
        <v>#N/A</v>
      </c>
      <c r="AK21" s="65" t="b">
        <f t="shared" si="12"/>
        <v>1</v>
      </c>
      <c r="AL21" s="34">
        <f t="shared" si="13"/>
        <v>0</v>
      </c>
      <c r="AM21" s="43"/>
      <c r="AN21" s="57"/>
      <c r="AO21" s="65" t="e">
        <f>VLOOKUP(AN21,d!$N$32:$O$55,2,FALSE)</f>
        <v>#N/A</v>
      </c>
      <c r="AP21" s="65" t="b">
        <f t="shared" si="14"/>
        <v>1</v>
      </c>
      <c r="AQ21" s="34">
        <f t="shared" si="15"/>
        <v>0</v>
      </c>
      <c r="AR21" s="43"/>
      <c r="AS21" s="67">
        <f t="shared" si="18"/>
        <v>283</v>
      </c>
      <c r="AT21" s="67">
        <f t="shared" si="19"/>
        <v>75</v>
      </c>
      <c r="AU21" s="26">
        <f t="shared" si="17"/>
        <v>358</v>
      </c>
      <c r="AV21" s="91">
        <f>IF(B20="I",0,SUM(BA20:BA23))</f>
        <v>784</v>
      </c>
      <c r="AW21" s="91">
        <f>IF(AV21=0,0,RANK(AV21,BA$8:BA$1202,0))</f>
        <v>4</v>
      </c>
      <c r="AX21" s="52"/>
      <c r="AZ21" s="50">
        <f>RANK(AU21,AU20:AU23,0)</f>
        <v>1</v>
      </c>
      <c r="BE21" s="52"/>
    </row>
    <row r="22" spans="1:57" ht="13.5" thickBot="1" x14ac:dyDescent="0.25">
      <c r="A22" s="25" t="s">
        <v>508</v>
      </c>
      <c r="B22" s="46" t="s">
        <v>48</v>
      </c>
      <c r="C22" s="114" t="s">
        <v>512</v>
      </c>
      <c r="D22" s="48" t="s">
        <v>513</v>
      </c>
      <c r="E22" s="68" t="s">
        <v>527</v>
      </c>
      <c r="F22" s="65">
        <f>VLOOKUP(E22,d!$B$4:$C$27,2,FALSE)</f>
        <v>50</v>
      </c>
      <c r="G22" s="65" t="b">
        <f t="shared" si="0"/>
        <v>0</v>
      </c>
      <c r="H22" s="34">
        <f t="shared" si="1"/>
        <v>50</v>
      </c>
      <c r="I22" s="57"/>
      <c r="J22" s="68" t="s">
        <v>525</v>
      </c>
      <c r="K22" s="65">
        <f>VLOOKUP(J22,d!$F$4:$G$27,2,FALSE)</f>
        <v>44</v>
      </c>
      <c r="L22" s="65" t="b">
        <f t="shared" si="2"/>
        <v>0</v>
      </c>
      <c r="M22" s="34">
        <f t="shared" si="3"/>
        <v>44</v>
      </c>
      <c r="N22" s="66"/>
      <c r="O22" s="57" t="s">
        <v>528</v>
      </c>
      <c r="P22" s="65">
        <f>VLOOKUP(O22,d!$J$4:$K$27,2,FALSE)</f>
        <v>46</v>
      </c>
      <c r="Q22" s="65" t="b">
        <f t="shared" si="4"/>
        <v>0</v>
      </c>
      <c r="R22" s="34">
        <f t="shared" si="5"/>
        <v>46</v>
      </c>
      <c r="S22" s="57">
        <v>20</v>
      </c>
      <c r="T22" s="76" t="s">
        <v>528</v>
      </c>
      <c r="U22" s="65">
        <f>VLOOKUP(T22,d!$N$4:$O$27,2,FALSE)</f>
        <v>47</v>
      </c>
      <c r="V22" s="65" t="b">
        <f t="shared" si="6"/>
        <v>0</v>
      </c>
      <c r="W22" s="34">
        <f t="shared" si="7"/>
        <v>47</v>
      </c>
      <c r="X22" s="43">
        <v>40</v>
      </c>
      <c r="Y22" s="57" t="s">
        <v>523</v>
      </c>
      <c r="Z22" s="65">
        <f>VLOOKUP(Y22,d!$B$32:$C$55,2,FALSE)</f>
        <v>45</v>
      </c>
      <c r="AA22" s="65" t="b">
        <f t="shared" si="8"/>
        <v>0</v>
      </c>
      <c r="AB22" s="34">
        <f t="shared" si="9"/>
        <v>45</v>
      </c>
      <c r="AC22" s="43">
        <v>35</v>
      </c>
      <c r="AD22" s="57" t="s">
        <v>538</v>
      </c>
      <c r="AE22" s="65">
        <f>VLOOKUP(AD22,d!$F$32:$G$55,2,FALSE)</f>
        <v>27</v>
      </c>
      <c r="AF22" s="65" t="b">
        <f t="shared" si="10"/>
        <v>0</v>
      </c>
      <c r="AG22" s="34">
        <f t="shared" si="11"/>
        <v>27</v>
      </c>
      <c r="AH22" s="43"/>
      <c r="AI22" s="57"/>
      <c r="AJ22" s="65" t="e">
        <f>VLOOKUP(AI22,d!$J$32:$K$55,2,FALSE)</f>
        <v>#N/A</v>
      </c>
      <c r="AK22" s="65" t="b">
        <f t="shared" si="12"/>
        <v>1</v>
      </c>
      <c r="AL22" s="34">
        <f t="shared" si="13"/>
        <v>0</v>
      </c>
      <c r="AM22" s="43"/>
      <c r="AN22" s="57"/>
      <c r="AO22" s="65" t="e">
        <f>VLOOKUP(AN22,d!$N$32:$O$55,2,FALSE)</f>
        <v>#N/A</v>
      </c>
      <c r="AP22" s="65" t="b">
        <f t="shared" si="14"/>
        <v>1</v>
      </c>
      <c r="AQ22" s="34">
        <f t="shared" si="15"/>
        <v>0</v>
      </c>
      <c r="AR22" s="43"/>
      <c r="AS22" s="67">
        <f t="shared" si="18"/>
        <v>259</v>
      </c>
      <c r="AT22" s="67">
        <f t="shared" si="19"/>
        <v>95</v>
      </c>
      <c r="AU22" s="26">
        <f t="shared" si="17"/>
        <v>354</v>
      </c>
      <c r="AV22" s="94">
        <f>IF(B20="I",0,SUM(BB20:BB23))</f>
        <v>248</v>
      </c>
      <c r="AW22" s="94">
        <f>IF(AV22=0,0,RANK(AV22,BB$8:BB$1202,0))</f>
        <v>4</v>
      </c>
      <c r="AX22" s="52"/>
      <c r="AZ22" s="50">
        <f>RANK(AU22,AU20:AU23,0)</f>
        <v>2</v>
      </c>
      <c r="BE22" s="52"/>
    </row>
    <row r="23" spans="1:57" ht="13.5" thickBot="1" x14ac:dyDescent="0.25">
      <c r="A23" s="46" t="s">
        <v>508</v>
      </c>
      <c r="B23" s="46" t="s">
        <v>48</v>
      </c>
      <c r="C23" s="115" t="s">
        <v>514</v>
      </c>
      <c r="D23" s="49" t="s">
        <v>515</v>
      </c>
      <c r="E23" s="69" t="s">
        <v>524</v>
      </c>
      <c r="F23" s="70">
        <f>VLOOKUP(E23,d!$B$4:$C$27,2,FALSE)</f>
        <v>45</v>
      </c>
      <c r="G23" s="70" t="b">
        <f t="shared" si="0"/>
        <v>0</v>
      </c>
      <c r="H23" s="96">
        <f t="shared" si="1"/>
        <v>45</v>
      </c>
      <c r="I23" s="71"/>
      <c r="J23" s="78" t="s">
        <v>530</v>
      </c>
      <c r="K23" s="70">
        <f>VLOOKUP(J23,d!$F$4:$G$27,2,FALSE)</f>
        <v>38</v>
      </c>
      <c r="L23" s="70" t="b">
        <f t="shared" si="2"/>
        <v>0</v>
      </c>
      <c r="M23" s="96">
        <f t="shared" si="3"/>
        <v>38</v>
      </c>
      <c r="N23" s="72"/>
      <c r="O23" s="71" t="s">
        <v>533</v>
      </c>
      <c r="P23" s="70">
        <f>VLOOKUP(O23,d!$J$4:$K$27,2,FALSE)</f>
        <v>38</v>
      </c>
      <c r="Q23" s="70" t="b">
        <f t="shared" si="4"/>
        <v>0</v>
      </c>
      <c r="R23" s="96">
        <f t="shared" si="5"/>
        <v>38</v>
      </c>
      <c r="S23" s="71">
        <v>25</v>
      </c>
      <c r="T23" s="79" t="s">
        <v>540</v>
      </c>
      <c r="U23" s="70">
        <f>VLOOKUP(T23,d!$N$4:$O$27,2,FALSE)</f>
        <v>22</v>
      </c>
      <c r="V23" s="70" t="b">
        <f t="shared" si="6"/>
        <v>0</v>
      </c>
      <c r="W23" s="96">
        <f t="shared" si="7"/>
        <v>22</v>
      </c>
      <c r="X23" s="73">
        <v>28</v>
      </c>
      <c r="Y23" s="71" t="s">
        <v>523</v>
      </c>
      <c r="Z23" s="70">
        <f>VLOOKUP(Y23,d!$B$32:$C$55,2,FALSE)</f>
        <v>45</v>
      </c>
      <c r="AA23" s="70" t="b">
        <f t="shared" si="8"/>
        <v>0</v>
      </c>
      <c r="AB23" s="96">
        <f t="shared" si="9"/>
        <v>45</v>
      </c>
      <c r="AC23" s="73">
        <v>10</v>
      </c>
      <c r="AD23" s="71" t="s">
        <v>531</v>
      </c>
      <c r="AE23" s="70">
        <f>VLOOKUP(AD23,d!$F$32:$G$55,2,FALSE)</f>
        <v>35</v>
      </c>
      <c r="AF23" s="70" t="b">
        <f t="shared" si="10"/>
        <v>0</v>
      </c>
      <c r="AG23" s="96">
        <f t="shared" si="11"/>
        <v>35</v>
      </c>
      <c r="AH23" s="73"/>
      <c r="AI23" s="71"/>
      <c r="AJ23" s="70" t="e">
        <f>VLOOKUP(AI23,d!$J$32:$K$55,2,FALSE)</f>
        <v>#N/A</v>
      </c>
      <c r="AK23" s="70" t="b">
        <f t="shared" si="12"/>
        <v>1</v>
      </c>
      <c r="AL23" s="96">
        <f t="shared" si="13"/>
        <v>0</v>
      </c>
      <c r="AM23" s="73"/>
      <c r="AN23" s="71"/>
      <c r="AO23" s="70" t="e">
        <f>VLOOKUP(AN23,d!$N$32:$O$55,2,FALSE)</f>
        <v>#N/A</v>
      </c>
      <c r="AP23" s="70" t="b">
        <f t="shared" si="14"/>
        <v>1</v>
      </c>
      <c r="AQ23" s="96">
        <f t="shared" si="15"/>
        <v>0</v>
      </c>
      <c r="AR23" s="73"/>
      <c r="AS23" s="74">
        <f t="shared" si="18"/>
        <v>223</v>
      </c>
      <c r="AT23" s="74">
        <f t="shared" si="19"/>
        <v>63</v>
      </c>
      <c r="AU23" s="75">
        <f t="shared" si="17"/>
        <v>286</v>
      </c>
      <c r="AV23" s="90">
        <f>IF(B20="I",0,(AU20+AU21+AU22+AU23-AY23))</f>
        <v>1032</v>
      </c>
      <c r="AW23" s="93">
        <f>IF(B20="I",0,IF(BD23&gt;BD$6,0,BD23))</f>
        <v>3</v>
      </c>
      <c r="AX23" s="119">
        <f>MIN(AS20:AS23)</f>
        <v>223</v>
      </c>
      <c r="AY23" s="50">
        <f>MIN(AU20:AU23)</f>
        <v>286</v>
      </c>
      <c r="AZ23" s="50">
        <f>RANK(AU23,AU20:AU23,0)</f>
        <v>4</v>
      </c>
      <c r="BA23" s="118">
        <f>SUM(AS20:AS23)-AX23</f>
        <v>784</v>
      </c>
      <c r="BB23" s="118">
        <f>SUM(AT20:AT23)-(AY23-AX23)</f>
        <v>248</v>
      </c>
      <c r="BC23" s="52">
        <f>IF(B20="I","",IF(SUM(BA20:BB23)=0,AV23,SUM(BA20:BB23)))</f>
        <v>1032</v>
      </c>
      <c r="BD23" s="52">
        <f>IF(B20="I","",IF(BC23=0,"",RANK(BC23,BC$8:BC$500,0)))</f>
        <v>3</v>
      </c>
      <c r="BE23" s="52"/>
    </row>
    <row r="24" spans="1:57" ht="13.5" thickBot="1" x14ac:dyDescent="0.25">
      <c r="A24" s="28"/>
      <c r="B24" s="46"/>
      <c r="C24" s="114" t="s">
        <v>362</v>
      </c>
      <c r="D24" s="47"/>
      <c r="E24" s="57"/>
      <c r="F24" s="65" t="e">
        <f>VLOOKUP(E24,d!$B$4:$C$27,2,FALSE)</f>
        <v>#N/A</v>
      </c>
      <c r="G24" s="65" t="b">
        <f t="shared" si="0"/>
        <v>1</v>
      </c>
      <c r="H24" s="34">
        <f t="shared" si="1"/>
        <v>0</v>
      </c>
      <c r="I24" s="43"/>
      <c r="J24" s="57"/>
      <c r="K24" s="65" t="e">
        <f>VLOOKUP(J24,d!$F$4:$G$27,2,FALSE)</f>
        <v>#N/A</v>
      </c>
      <c r="L24" s="65" t="b">
        <f t="shared" si="2"/>
        <v>1</v>
      </c>
      <c r="M24" s="34">
        <f t="shared" si="3"/>
        <v>0</v>
      </c>
      <c r="N24" s="66"/>
      <c r="O24" s="57"/>
      <c r="P24" s="65" t="e">
        <f>VLOOKUP(O24,d!$J$4:$K$27,2,FALSE)</f>
        <v>#N/A</v>
      </c>
      <c r="Q24" s="65" t="b">
        <f t="shared" si="4"/>
        <v>1</v>
      </c>
      <c r="R24" s="34">
        <f t="shared" si="5"/>
        <v>0</v>
      </c>
      <c r="S24" s="57"/>
      <c r="T24" s="76"/>
      <c r="U24" s="65" t="e">
        <f>VLOOKUP(T24,d!$N$4:$O$27,2,FALSE)</f>
        <v>#N/A</v>
      </c>
      <c r="V24" s="65" t="b">
        <f t="shared" si="6"/>
        <v>1</v>
      </c>
      <c r="W24" s="34">
        <f t="shared" si="7"/>
        <v>0</v>
      </c>
      <c r="X24" s="43"/>
      <c r="Y24" s="57"/>
      <c r="Z24" s="65" t="e">
        <f>VLOOKUP(Y24,d!$B$32:$C$55,2,FALSE)</f>
        <v>#N/A</v>
      </c>
      <c r="AA24" s="65" t="b">
        <f t="shared" si="8"/>
        <v>1</v>
      </c>
      <c r="AB24" s="34">
        <f t="shared" si="9"/>
        <v>0</v>
      </c>
      <c r="AC24" s="43"/>
      <c r="AD24" s="57"/>
      <c r="AE24" s="65" t="e">
        <f>VLOOKUP(AD24,d!$F$32:$G$55,2,FALSE)</f>
        <v>#N/A</v>
      </c>
      <c r="AF24" s="65" t="b">
        <f t="shared" si="10"/>
        <v>1</v>
      </c>
      <c r="AG24" s="34">
        <f t="shared" si="11"/>
        <v>0</v>
      </c>
      <c r="AH24" s="43"/>
      <c r="AI24" s="57"/>
      <c r="AJ24" s="65" t="e">
        <f>VLOOKUP(AI24,d!$J$32:$K$55,2,FALSE)</f>
        <v>#N/A</v>
      </c>
      <c r="AK24" s="65" t="b">
        <f t="shared" si="12"/>
        <v>1</v>
      </c>
      <c r="AL24" s="34">
        <f t="shared" si="13"/>
        <v>0</v>
      </c>
      <c r="AM24" s="43"/>
      <c r="AN24" s="57"/>
      <c r="AO24" s="65" t="e">
        <f>VLOOKUP(AN24,d!$N$32:$O$55,2,FALSE)</f>
        <v>#N/A</v>
      </c>
      <c r="AP24" s="65" t="b">
        <f t="shared" si="14"/>
        <v>1</v>
      </c>
      <c r="AQ24" s="34">
        <f t="shared" si="15"/>
        <v>0</v>
      </c>
      <c r="AR24" s="43"/>
      <c r="AS24" s="67">
        <f t="shared" si="18"/>
        <v>0</v>
      </c>
      <c r="AT24" s="67">
        <f t="shared" si="19"/>
        <v>0</v>
      </c>
      <c r="AU24" s="67">
        <f t="shared" si="17"/>
        <v>0</v>
      </c>
      <c r="AV24" s="92" t="str">
        <f>IF(A24&gt;" ",A24,"")</f>
        <v/>
      </c>
      <c r="AW24" s="46" t="s">
        <v>107</v>
      </c>
      <c r="AX24" s="52"/>
      <c r="AZ24" s="50">
        <f>RANK(AU24,AU24:AU27,0)</f>
        <v>1</v>
      </c>
      <c r="BE24" s="52"/>
    </row>
    <row r="25" spans="1:57" ht="13.5" thickBot="1" x14ac:dyDescent="0.25">
      <c r="A25" s="25">
        <f t="shared" ref="A25:A27" si="20">(A24)</f>
        <v>0</v>
      </c>
      <c r="B25" s="46"/>
      <c r="C25" s="114" t="s">
        <v>363</v>
      </c>
      <c r="D25" s="47"/>
      <c r="E25" s="68"/>
      <c r="F25" s="65" t="e">
        <f>VLOOKUP(E25,d!$B$4:$C$27,2,FALSE)</f>
        <v>#N/A</v>
      </c>
      <c r="G25" s="65" t="b">
        <f t="shared" si="0"/>
        <v>1</v>
      </c>
      <c r="H25" s="34">
        <f t="shared" si="1"/>
        <v>0</v>
      </c>
      <c r="I25" s="57"/>
      <c r="J25" s="68"/>
      <c r="K25" s="65" t="e">
        <f>VLOOKUP(J25,d!$F$4:$G$27,2,FALSE)</f>
        <v>#N/A</v>
      </c>
      <c r="L25" s="65" t="b">
        <f t="shared" si="2"/>
        <v>1</v>
      </c>
      <c r="M25" s="34">
        <f t="shared" si="3"/>
        <v>0</v>
      </c>
      <c r="N25" s="66"/>
      <c r="O25" s="57"/>
      <c r="P25" s="65" t="e">
        <f>VLOOKUP(O25,d!$J$4:$K$27,2,FALSE)</f>
        <v>#N/A</v>
      </c>
      <c r="Q25" s="65" t="b">
        <f t="shared" si="4"/>
        <v>1</v>
      </c>
      <c r="R25" s="34">
        <f t="shared" si="5"/>
        <v>0</v>
      </c>
      <c r="S25" s="57"/>
      <c r="T25" s="76"/>
      <c r="U25" s="65" t="e">
        <f>VLOOKUP(T25,d!$N$4:$O$27,2,FALSE)</f>
        <v>#N/A</v>
      </c>
      <c r="V25" s="65" t="b">
        <f t="shared" si="6"/>
        <v>1</v>
      </c>
      <c r="W25" s="34">
        <f t="shared" si="7"/>
        <v>0</v>
      </c>
      <c r="X25" s="43"/>
      <c r="Y25" s="57"/>
      <c r="Z25" s="65" t="e">
        <f>VLOOKUP(Y25,d!$B$32:$C$55,2,FALSE)</f>
        <v>#N/A</v>
      </c>
      <c r="AA25" s="65" t="b">
        <f t="shared" si="8"/>
        <v>1</v>
      </c>
      <c r="AB25" s="34">
        <f t="shared" si="9"/>
        <v>0</v>
      </c>
      <c r="AC25" s="43"/>
      <c r="AD25" s="57"/>
      <c r="AE25" s="65" t="e">
        <f>VLOOKUP(AD25,d!$F$32:$G$55,2,FALSE)</f>
        <v>#N/A</v>
      </c>
      <c r="AF25" s="65" t="b">
        <f t="shared" si="10"/>
        <v>1</v>
      </c>
      <c r="AG25" s="34">
        <f t="shared" si="11"/>
        <v>0</v>
      </c>
      <c r="AH25" s="43"/>
      <c r="AI25" s="57"/>
      <c r="AJ25" s="65" t="e">
        <f>VLOOKUP(AI25,d!$J$32:$K$55,2,FALSE)</f>
        <v>#N/A</v>
      </c>
      <c r="AK25" s="65" t="b">
        <f t="shared" si="12"/>
        <v>1</v>
      </c>
      <c r="AL25" s="34">
        <f t="shared" si="13"/>
        <v>0</v>
      </c>
      <c r="AM25" s="43"/>
      <c r="AN25" s="57"/>
      <c r="AO25" s="65" t="e">
        <f>VLOOKUP(AN25,d!$N$32:$O$55,2,FALSE)</f>
        <v>#N/A</v>
      </c>
      <c r="AP25" s="65" t="b">
        <f t="shared" si="14"/>
        <v>1</v>
      </c>
      <c r="AQ25" s="34">
        <f t="shared" si="15"/>
        <v>0</v>
      </c>
      <c r="AR25" s="43"/>
      <c r="AS25" s="67">
        <f t="shared" si="18"/>
        <v>0</v>
      </c>
      <c r="AT25" s="67">
        <f t="shared" si="19"/>
        <v>0</v>
      </c>
      <c r="AU25" s="26">
        <f t="shared" si="17"/>
        <v>0</v>
      </c>
      <c r="AV25" s="91">
        <f>IF(B24="I",0,SUM(BA24:BA27))</f>
        <v>0</v>
      </c>
      <c r="AW25" s="91">
        <f>IF(AV25=0,0,RANK(AV25,BA$8:BA$1202,0))</f>
        <v>0</v>
      </c>
      <c r="AX25" s="52"/>
      <c r="AZ25" s="50">
        <f>RANK(AU25,AU24:AU27,0)</f>
        <v>1</v>
      </c>
      <c r="BE25" s="52"/>
    </row>
    <row r="26" spans="1:57" ht="13.5" thickBot="1" x14ac:dyDescent="0.25">
      <c r="A26" s="25">
        <f t="shared" si="20"/>
        <v>0</v>
      </c>
      <c r="B26" s="46"/>
      <c r="C26" s="114" t="s">
        <v>364</v>
      </c>
      <c r="D26" s="48"/>
      <c r="E26" s="68"/>
      <c r="F26" s="65" t="e">
        <f>VLOOKUP(E26,d!$B$4:$C$27,2,FALSE)</f>
        <v>#N/A</v>
      </c>
      <c r="G26" s="65" t="b">
        <f t="shared" si="0"/>
        <v>1</v>
      </c>
      <c r="H26" s="34">
        <f t="shared" si="1"/>
        <v>0</v>
      </c>
      <c r="I26" s="57"/>
      <c r="J26" s="68"/>
      <c r="K26" s="65" t="e">
        <f>VLOOKUP(J26,d!$F$4:$G$27,2,FALSE)</f>
        <v>#N/A</v>
      </c>
      <c r="L26" s="65" t="b">
        <f t="shared" si="2"/>
        <v>1</v>
      </c>
      <c r="M26" s="34">
        <f t="shared" si="3"/>
        <v>0</v>
      </c>
      <c r="N26" s="66"/>
      <c r="O26" s="57"/>
      <c r="P26" s="65" t="e">
        <f>VLOOKUP(O26,d!$J$4:$K$27,2,FALSE)</f>
        <v>#N/A</v>
      </c>
      <c r="Q26" s="65" t="b">
        <f t="shared" si="4"/>
        <v>1</v>
      </c>
      <c r="R26" s="34">
        <f t="shared" si="5"/>
        <v>0</v>
      </c>
      <c r="S26" s="57"/>
      <c r="T26" s="76"/>
      <c r="U26" s="65" t="e">
        <f>VLOOKUP(T26,d!$N$4:$O$27,2,FALSE)</f>
        <v>#N/A</v>
      </c>
      <c r="V26" s="65" t="b">
        <f t="shared" si="6"/>
        <v>1</v>
      </c>
      <c r="W26" s="34">
        <f t="shared" si="7"/>
        <v>0</v>
      </c>
      <c r="X26" s="43"/>
      <c r="Y26" s="57"/>
      <c r="Z26" s="65" t="e">
        <f>VLOOKUP(Y26,d!$B$32:$C$55,2,FALSE)</f>
        <v>#N/A</v>
      </c>
      <c r="AA26" s="65" t="b">
        <f t="shared" si="8"/>
        <v>1</v>
      </c>
      <c r="AB26" s="34">
        <f t="shared" si="9"/>
        <v>0</v>
      </c>
      <c r="AC26" s="43"/>
      <c r="AD26" s="57"/>
      <c r="AE26" s="65" t="e">
        <f>VLOOKUP(AD26,d!$F$32:$G$55,2,FALSE)</f>
        <v>#N/A</v>
      </c>
      <c r="AF26" s="65" t="b">
        <f t="shared" si="10"/>
        <v>1</v>
      </c>
      <c r="AG26" s="34">
        <f t="shared" si="11"/>
        <v>0</v>
      </c>
      <c r="AH26" s="43"/>
      <c r="AI26" s="57"/>
      <c r="AJ26" s="65" t="e">
        <f>VLOOKUP(AI26,d!$J$32:$K$55,2,FALSE)</f>
        <v>#N/A</v>
      </c>
      <c r="AK26" s="65" t="b">
        <f t="shared" si="12"/>
        <v>1</v>
      </c>
      <c r="AL26" s="34">
        <f t="shared" si="13"/>
        <v>0</v>
      </c>
      <c r="AM26" s="43"/>
      <c r="AN26" s="57"/>
      <c r="AO26" s="65" t="e">
        <f>VLOOKUP(AN26,d!$N$32:$O$55,2,FALSE)</f>
        <v>#N/A</v>
      </c>
      <c r="AP26" s="65" t="b">
        <f t="shared" si="14"/>
        <v>1</v>
      </c>
      <c r="AQ26" s="34">
        <f t="shared" si="15"/>
        <v>0</v>
      </c>
      <c r="AR26" s="43"/>
      <c r="AS26" s="67">
        <f t="shared" si="18"/>
        <v>0</v>
      </c>
      <c r="AT26" s="67">
        <f t="shared" si="19"/>
        <v>0</v>
      </c>
      <c r="AU26" s="26">
        <f t="shared" si="17"/>
        <v>0</v>
      </c>
      <c r="AV26" s="94">
        <f>IF(B24="I",0,SUM(BB24:BB27))</f>
        <v>0</v>
      </c>
      <c r="AW26" s="94">
        <f>IF(AV26=0,0,RANK(AV26,BB$8:BB$1202,0))</f>
        <v>0</v>
      </c>
      <c r="AX26" s="52"/>
      <c r="AZ26" s="50">
        <f>RANK(AU26,AU24:AU27,0)</f>
        <v>1</v>
      </c>
      <c r="BE26" s="52"/>
    </row>
    <row r="27" spans="1:57" ht="13.5" thickBot="1" x14ac:dyDescent="0.25">
      <c r="A27" s="46">
        <f t="shared" si="20"/>
        <v>0</v>
      </c>
      <c r="B27" s="46"/>
      <c r="C27" s="115" t="s">
        <v>365</v>
      </c>
      <c r="D27" s="49"/>
      <c r="E27" s="69"/>
      <c r="F27" s="70" t="e">
        <f>VLOOKUP(E27,d!$B$4:$C$27,2,FALSE)</f>
        <v>#N/A</v>
      </c>
      <c r="G27" s="70" t="b">
        <f t="shared" si="0"/>
        <v>1</v>
      </c>
      <c r="H27" s="96">
        <f t="shared" si="1"/>
        <v>0</v>
      </c>
      <c r="I27" s="71"/>
      <c r="J27" s="78"/>
      <c r="K27" s="70" t="e">
        <f>VLOOKUP(J27,d!$F$4:$G$27,2,FALSE)</f>
        <v>#N/A</v>
      </c>
      <c r="L27" s="70" t="b">
        <f t="shared" si="2"/>
        <v>1</v>
      </c>
      <c r="M27" s="96">
        <f t="shared" si="3"/>
        <v>0</v>
      </c>
      <c r="N27" s="72"/>
      <c r="O27" s="71"/>
      <c r="P27" s="70" t="e">
        <f>VLOOKUP(O27,d!$J$4:$K$27,2,FALSE)</f>
        <v>#N/A</v>
      </c>
      <c r="Q27" s="70" t="b">
        <f t="shared" si="4"/>
        <v>1</v>
      </c>
      <c r="R27" s="96">
        <f t="shared" si="5"/>
        <v>0</v>
      </c>
      <c r="S27" s="71"/>
      <c r="T27" s="79"/>
      <c r="U27" s="70" t="e">
        <f>VLOOKUP(T27,d!$N$4:$O$27,2,FALSE)</f>
        <v>#N/A</v>
      </c>
      <c r="V27" s="70" t="b">
        <f t="shared" si="6"/>
        <v>1</v>
      </c>
      <c r="W27" s="96">
        <f t="shared" si="7"/>
        <v>0</v>
      </c>
      <c r="X27" s="73"/>
      <c r="Y27" s="71"/>
      <c r="Z27" s="70" t="e">
        <f>VLOOKUP(Y27,d!$B$32:$C$55,2,FALSE)</f>
        <v>#N/A</v>
      </c>
      <c r="AA27" s="70" t="b">
        <f t="shared" si="8"/>
        <v>1</v>
      </c>
      <c r="AB27" s="96">
        <f t="shared" si="9"/>
        <v>0</v>
      </c>
      <c r="AC27" s="73"/>
      <c r="AD27" s="71"/>
      <c r="AE27" s="70" t="e">
        <f>VLOOKUP(AD27,d!$F$32:$G$55,2,FALSE)</f>
        <v>#N/A</v>
      </c>
      <c r="AF27" s="70" t="b">
        <f t="shared" si="10"/>
        <v>1</v>
      </c>
      <c r="AG27" s="96">
        <f t="shared" si="11"/>
        <v>0</v>
      </c>
      <c r="AH27" s="73"/>
      <c r="AI27" s="71"/>
      <c r="AJ27" s="70" t="e">
        <f>VLOOKUP(AI27,d!$J$32:$K$55,2,FALSE)</f>
        <v>#N/A</v>
      </c>
      <c r="AK27" s="70" t="b">
        <f t="shared" si="12"/>
        <v>1</v>
      </c>
      <c r="AL27" s="96">
        <f t="shared" si="13"/>
        <v>0</v>
      </c>
      <c r="AM27" s="73"/>
      <c r="AN27" s="71"/>
      <c r="AO27" s="70" t="e">
        <f>VLOOKUP(AN27,d!$N$32:$O$55,2,FALSE)</f>
        <v>#N/A</v>
      </c>
      <c r="AP27" s="70" t="b">
        <f t="shared" si="14"/>
        <v>1</v>
      </c>
      <c r="AQ27" s="96">
        <f t="shared" si="15"/>
        <v>0</v>
      </c>
      <c r="AR27" s="73"/>
      <c r="AS27" s="74">
        <f t="shared" si="18"/>
        <v>0</v>
      </c>
      <c r="AT27" s="74">
        <f t="shared" si="19"/>
        <v>0</v>
      </c>
      <c r="AU27" s="75">
        <f t="shared" si="17"/>
        <v>0</v>
      </c>
      <c r="AV27" s="90">
        <f>IF(B24="I",0,(AU24+AU25+AU26+AU27-AY27))</f>
        <v>0</v>
      </c>
      <c r="AW27" s="93">
        <f>IF(B24="I",0,IF(BD27&gt;BD$6,0,BD27))</f>
        <v>0</v>
      </c>
      <c r="AX27" s="119">
        <f>MIN(AS24:AS27)</f>
        <v>0</v>
      </c>
      <c r="AY27" s="50">
        <f>MIN(AU24:AU27)</f>
        <v>0</v>
      </c>
      <c r="AZ27" s="50">
        <f>RANK(AU27,AU24:AU27,0)</f>
        <v>1</v>
      </c>
      <c r="BA27" s="118">
        <f>SUM(AS24:AS27)-AX27</f>
        <v>0</v>
      </c>
      <c r="BB27" s="118">
        <f>SUM(AT24:AT27)-(AY27-AX27)</f>
        <v>0</v>
      </c>
      <c r="BC27" s="52">
        <f>IF(B24="I","",IF(SUM(BA24:BB27)=0,AV27,SUM(BA24:BB27)))</f>
        <v>0</v>
      </c>
      <c r="BD27" s="52" t="str">
        <f>IF(B24="I","",IF(BC27=0,"",RANK(BC27,BC$8:BC$500,0)))</f>
        <v/>
      </c>
      <c r="BE27" s="52"/>
    </row>
    <row r="28" spans="1:57" ht="13.5" thickBot="1" x14ac:dyDescent="0.25">
      <c r="A28" s="28"/>
      <c r="B28" s="46"/>
      <c r="C28" s="114" t="s">
        <v>366</v>
      </c>
      <c r="D28" s="47"/>
      <c r="E28" s="57"/>
      <c r="F28" s="65" t="e">
        <f>VLOOKUP(E28,d!$B$4:$C$27,2,FALSE)</f>
        <v>#N/A</v>
      </c>
      <c r="G28" s="65" t="b">
        <f t="shared" si="0"/>
        <v>1</v>
      </c>
      <c r="H28" s="34">
        <f t="shared" si="1"/>
        <v>0</v>
      </c>
      <c r="I28" s="43"/>
      <c r="J28" s="57"/>
      <c r="K28" s="65" t="e">
        <f>VLOOKUP(J28,d!$F$4:$G$27,2,FALSE)</f>
        <v>#N/A</v>
      </c>
      <c r="L28" s="65" t="b">
        <f t="shared" si="2"/>
        <v>1</v>
      </c>
      <c r="M28" s="34">
        <f t="shared" si="3"/>
        <v>0</v>
      </c>
      <c r="N28" s="66"/>
      <c r="O28" s="57"/>
      <c r="P28" s="65" t="e">
        <f>VLOOKUP(O28,d!$J$4:$K$27,2,FALSE)</f>
        <v>#N/A</v>
      </c>
      <c r="Q28" s="65" t="b">
        <f t="shared" si="4"/>
        <v>1</v>
      </c>
      <c r="R28" s="34">
        <f t="shared" si="5"/>
        <v>0</v>
      </c>
      <c r="S28" s="57"/>
      <c r="T28" s="76"/>
      <c r="U28" s="65" t="e">
        <f>VLOOKUP(T28,d!$N$4:$O$27,2,FALSE)</f>
        <v>#N/A</v>
      </c>
      <c r="V28" s="65" t="b">
        <f t="shared" si="6"/>
        <v>1</v>
      </c>
      <c r="W28" s="34">
        <f t="shared" si="7"/>
        <v>0</v>
      </c>
      <c r="X28" s="43"/>
      <c r="Y28" s="57"/>
      <c r="Z28" s="65" t="e">
        <f>VLOOKUP(Y28,d!$B$32:$C$55,2,FALSE)</f>
        <v>#N/A</v>
      </c>
      <c r="AA28" s="65" t="b">
        <f t="shared" si="8"/>
        <v>1</v>
      </c>
      <c r="AB28" s="34">
        <f t="shared" si="9"/>
        <v>0</v>
      </c>
      <c r="AC28" s="43"/>
      <c r="AD28" s="57"/>
      <c r="AE28" s="65" t="e">
        <f>VLOOKUP(AD28,d!$F$32:$G$55,2,FALSE)</f>
        <v>#N/A</v>
      </c>
      <c r="AF28" s="65" t="b">
        <f t="shared" si="10"/>
        <v>1</v>
      </c>
      <c r="AG28" s="34">
        <f t="shared" si="11"/>
        <v>0</v>
      </c>
      <c r="AH28" s="43"/>
      <c r="AI28" s="57"/>
      <c r="AJ28" s="65" t="e">
        <f>VLOOKUP(AI28,d!$J$32:$K$55,2,FALSE)</f>
        <v>#N/A</v>
      </c>
      <c r="AK28" s="65" t="b">
        <f t="shared" si="12"/>
        <v>1</v>
      </c>
      <c r="AL28" s="34">
        <f t="shared" si="13"/>
        <v>0</v>
      </c>
      <c r="AM28" s="43"/>
      <c r="AN28" s="57"/>
      <c r="AO28" s="65" t="e">
        <f>VLOOKUP(AN28,d!$N$32:$O$55,2,FALSE)</f>
        <v>#N/A</v>
      </c>
      <c r="AP28" s="65" t="b">
        <f t="shared" si="14"/>
        <v>1</v>
      </c>
      <c r="AQ28" s="34">
        <f t="shared" si="15"/>
        <v>0</v>
      </c>
      <c r="AR28" s="43"/>
      <c r="AS28" s="67">
        <f t="shared" si="18"/>
        <v>0</v>
      </c>
      <c r="AT28" s="67">
        <f t="shared" si="19"/>
        <v>0</v>
      </c>
      <c r="AU28" s="67">
        <f t="shared" si="17"/>
        <v>0</v>
      </c>
      <c r="AV28" s="92" t="str">
        <f>IF(A28&gt;" ",A28,"")</f>
        <v/>
      </c>
      <c r="AW28" s="46" t="s">
        <v>107</v>
      </c>
      <c r="AX28" s="52"/>
      <c r="AZ28" s="50">
        <f>RANK(AU28,AU28:AU31,0)</f>
        <v>1</v>
      </c>
      <c r="BE28" s="52"/>
    </row>
    <row r="29" spans="1:57" ht="13.5" thickBot="1" x14ac:dyDescent="0.25">
      <c r="A29" s="25">
        <f t="shared" ref="A29:A31" si="21">(A28)</f>
        <v>0</v>
      </c>
      <c r="B29" s="46"/>
      <c r="C29" s="114" t="s">
        <v>367</v>
      </c>
      <c r="D29" s="47"/>
      <c r="E29" s="68"/>
      <c r="F29" s="65" t="e">
        <f>VLOOKUP(E29,d!$B$4:$C$27,2,FALSE)</f>
        <v>#N/A</v>
      </c>
      <c r="G29" s="65" t="b">
        <f t="shared" si="0"/>
        <v>1</v>
      </c>
      <c r="H29" s="34">
        <f t="shared" si="1"/>
        <v>0</v>
      </c>
      <c r="I29" s="57"/>
      <c r="J29" s="68"/>
      <c r="K29" s="65" t="e">
        <f>VLOOKUP(J29,d!$F$4:$G$27,2,FALSE)</f>
        <v>#N/A</v>
      </c>
      <c r="L29" s="65" t="b">
        <f t="shared" si="2"/>
        <v>1</v>
      </c>
      <c r="M29" s="34">
        <f t="shared" si="3"/>
        <v>0</v>
      </c>
      <c r="N29" s="66"/>
      <c r="O29" s="57"/>
      <c r="P29" s="65" t="e">
        <f>VLOOKUP(O29,d!$J$4:$K$27,2,FALSE)</f>
        <v>#N/A</v>
      </c>
      <c r="Q29" s="65" t="b">
        <f t="shared" si="4"/>
        <v>1</v>
      </c>
      <c r="R29" s="34">
        <f t="shared" si="5"/>
        <v>0</v>
      </c>
      <c r="S29" s="57"/>
      <c r="T29" s="76"/>
      <c r="U29" s="65" t="e">
        <f>VLOOKUP(T29,d!$N$4:$O$27,2,FALSE)</f>
        <v>#N/A</v>
      </c>
      <c r="V29" s="65" t="b">
        <f t="shared" si="6"/>
        <v>1</v>
      </c>
      <c r="W29" s="34">
        <f t="shared" si="7"/>
        <v>0</v>
      </c>
      <c r="X29" s="43"/>
      <c r="Y29" s="57"/>
      <c r="Z29" s="65" t="e">
        <f>VLOOKUP(Y29,d!$B$32:$C$55,2,FALSE)</f>
        <v>#N/A</v>
      </c>
      <c r="AA29" s="65" t="b">
        <f t="shared" si="8"/>
        <v>1</v>
      </c>
      <c r="AB29" s="34">
        <f t="shared" si="9"/>
        <v>0</v>
      </c>
      <c r="AC29" s="43"/>
      <c r="AD29" s="57"/>
      <c r="AE29" s="65" t="e">
        <f>VLOOKUP(AD29,d!$F$32:$G$55,2,FALSE)</f>
        <v>#N/A</v>
      </c>
      <c r="AF29" s="65" t="b">
        <f t="shared" si="10"/>
        <v>1</v>
      </c>
      <c r="AG29" s="34">
        <f t="shared" si="11"/>
        <v>0</v>
      </c>
      <c r="AH29" s="43"/>
      <c r="AI29" s="57"/>
      <c r="AJ29" s="65" t="e">
        <f>VLOOKUP(AI29,d!$J$32:$K$55,2,FALSE)</f>
        <v>#N/A</v>
      </c>
      <c r="AK29" s="65" t="b">
        <f t="shared" si="12"/>
        <v>1</v>
      </c>
      <c r="AL29" s="34">
        <f t="shared" si="13"/>
        <v>0</v>
      </c>
      <c r="AM29" s="43"/>
      <c r="AN29" s="57"/>
      <c r="AO29" s="65" t="e">
        <f>VLOOKUP(AN29,d!$N$32:$O$55,2,FALSE)</f>
        <v>#N/A</v>
      </c>
      <c r="AP29" s="65" t="b">
        <f t="shared" si="14"/>
        <v>1</v>
      </c>
      <c r="AQ29" s="34">
        <f t="shared" si="15"/>
        <v>0</v>
      </c>
      <c r="AR29" s="43"/>
      <c r="AS29" s="67">
        <f t="shared" si="18"/>
        <v>0</v>
      </c>
      <c r="AT29" s="67">
        <f t="shared" si="19"/>
        <v>0</v>
      </c>
      <c r="AU29" s="26">
        <f t="shared" si="17"/>
        <v>0</v>
      </c>
      <c r="AV29" s="91">
        <f>IF(B28="I",0,SUM(BA28:BA31))</f>
        <v>0</v>
      </c>
      <c r="AW29" s="91">
        <f>IF(AV29=0,0,RANK(AV29,BA$8:BA$1202,0))</f>
        <v>0</v>
      </c>
      <c r="AX29" s="52"/>
      <c r="AZ29" s="50">
        <f>RANK(AU29,AU28:AU31,0)</f>
        <v>1</v>
      </c>
      <c r="BE29" s="52"/>
    </row>
    <row r="30" spans="1:57" ht="13.5" thickBot="1" x14ac:dyDescent="0.25">
      <c r="A30" s="25">
        <f t="shared" si="21"/>
        <v>0</v>
      </c>
      <c r="B30" s="46"/>
      <c r="C30" s="114" t="s">
        <v>368</v>
      </c>
      <c r="D30" s="48"/>
      <c r="E30" s="68"/>
      <c r="F30" s="65" t="e">
        <f>VLOOKUP(E30,d!$B$4:$C$27,2,FALSE)</f>
        <v>#N/A</v>
      </c>
      <c r="G30" s="65" t="b">
        <f t="shared" si="0"/>
        <v>1</v>
      </c>
      <c r="H30" s="34">
        <f t="shared" si="1"/>
        <v>0</v>
      </c>
      <c r="I30" s="57"/>
      <c r="J30" s="68"/>
      <c r="K30" s="65" t="e">
        <f>VLOOKUP(J30,d!$F$4:$G$27,2,FALSE)</f>
        <v>#N/A</v>
      </c>
      <c r="L30" s="65" t="b">
        <f t="shared" si="2"/>
        <v>1</v>
      </c>
      <c r="M30" s="34">
        <f t="shared" si="3"/>
        <v>0</v>
      </c>
      <c r="N30" s="66"/>
      <c r="O30" s="57"/>
      <c r="P30" s="65" t="e">
        <f>VLOOKUP(O30,d!$J$4:$K$27,2,FALSE)</f>
        <v>#N/A</v>
      </c>
      <c r="Q30" s="65" t="b">
        <f t="shared" si="4"/>
        <v>1</v>
      </c>
      <c r="R30" s="34">
        <f t="shared" si="5"/>
        <v>0</v>
      </c>
      <c r="S30" s="57"/>
      <c r="T30" s="76"/>
      <c r="U30" s="65" t="e">
        <f>VLOOKUP(T30,d!$N$4:$O$27,2,FALSE)</f>
        <v>#N/A</v>
      </c>
      <c r="V30" s="65" t="b">
        <f t="shared" si="6"/>
        <v>1</v>
      </c>
      <c r="W30" s="34">
        <f t="shared" si="7"/>
        <v>0</v>
      </c>
      <c r="X30" s="43"/>
      <c r="Y30" s="57"/>
      <c r="Z30" s="65" t="e">
        <f>VLOOKUP(Y30,d!$B$32:$C$55,2,FALSE)</f>
        <v>#N/A</v>
      </c>
      <c r="AA30" s="65" t="b">
        <f t="shared" si="8"/>
        <v>1</v>
      </c>
      <c r="AB30" s="34">
        <f t="shared" si="9"/>
        <v>0</v>
      </c>
      <c r="AC30" s="43"/>
      <c r="AD30" s="57"/>
      <c r="AE30" s="65" t="e">
        <f>VLOOKUP(AD30,d!$F$32:$G$55,2,FALSE)</f>
        <v>#N/A</v>
      </c>
      <c r="AF30" s="65" t="b">
        <f t="shared" si="10"/>
        <v>1</v>
      </c>
      <c r="AG30" s="34">
        <f t="shared" si="11"/>
        <v>0</v>
      </c>
      <c r="AH30" s="43"/>
      <c r="AI30" s="57"/>
      <c r="AJ30" s="65" t="e">
        <f>VLOOKUP(AI30,d!$J$32:$K$55,2,FALSE)</f>
        <v>#N/A</v>
      </c>
      <c r="AK30" s="65" t="b">
        <f t="shared" si="12"/>
        <v>1</v>
      </c>
      <c r="AL30" s="34">
        <f t="shared" si="13"/>
        <v>0</v>
      </c>
      <c r="AM30" s="43"/>
      <c r="AN30" s="57"/>
      <c r="AO30" s="65" t="e">
        <f>VLOOKUP(AN30,d!$N$32:$O$55,2,FALSE)</f>
        <v>#N/A</v>
      </c>
      <c r="AP30" s="65" t="b">
        <f t="shared" si="14"/>
        <v>1</v>
      </c>
      <c r="AQ30" s="34">
        <f t="shared" si="15"/>
        <v>0</v>
      </c>
      <c r="AR30" s="43"/>
      <c r="AS30" s="67">
        <f t="shared" si="18"/>
        <v>0</v>
      </c>
      <c r="AT30" s="67">
        <f t="shared" si="19"/>
        <v>0</v>
      </c>
      <c r="AU30" s="26">
        <f t="shared" si="17"/>
        <v>0</v>
      </c>
      <c r="AV30" s="94">
        <f>IF(B28="I",0,SUM(BB28:BB31))</f>
        <v>0</v>
      </c>
      <c r="AW30" s="94">
        <f>IF(AV30=0,0,RANK(AV30,BB$8:BB$1202,0))</f>
        <v>0</v>
      </c>
      <c r="AX30" s="52"/>
      <c r="AZ30" s="50">
        <f>RANK(AU30,AU28:AU31,0)</f>
        <v>1</v>
      </c>
      <c r="BE30" s="52"/>
    </row>
    <row r="31" spans="1:57" ht="13.5" thickBot="1" x14ac:dyDescent="0.25">
      <c r="A31" s="46">
        <f t="shared" si="21"/>
        <v>0</v>
      </c>
      <c r="B31" s="46"/>
      <c r="C31" s="115" t="s">
        <v>369</v>
      </c>
      <c r="D31" s="49"/>
      <c r="E31" s="69"/>
      <c r="F31" s="70" t="e">
        <f>VLOOKUP(E31,d!$B$4:$C$27,2,FALSE)</f>
        <v>#N/A</v>
      </c>
      <c r="G31" s="70" t="b">
        <f t="shared" si="0"/>
        <v>1</v>
      </c>
      <c r="H31" s="96">
        <f t="shared" si="1"/>
        <v>0</v>
      </c>
      <c r="I31" s="71"/>
      <c r="J31" s="78"/>
      <c r="K31" s="70" t="e">
        <f>VLOOKUP(J31,d!$F$4:$G$27,2,FALSE)</f>
        <v>#N/A</v>
      </c>
      <c r="L31" s="70" t="b">
        <f t="shared" si="2"/>
        <v>1</v>
      </c>
      <c r="M31" s="96">
        <f t="shared" si="3"/>
        <v>0</v>
      </c>
      <c r="N31" s="72"/>
      <c r="O31" s="71"/>
      <c r="P31" s="70" t="e">
        <f>VLOOKUP(O31,d!$J$4:$K$27,2,FALSE)</f>
        <v>#N/A</v>
      </c>
      <c r="Q31" s="70" t="b">
        <f t="shared" si="4"/>
        <v>1</v>
      </c>
      <c r="R31" s="96">
        <f t="shared" si="5"/>
        <v>0</v>
      </c>
      <c r="S31" s="71"/>
      <c r="T31" s="79"/>
      <c r="U31" s="70" t="e">
        <f>VLOOKUP(T31,d!$N$4:$O$27,2,FALSE)</f>
        <v>#N/A</v>
      </c>
      <c r="V31" s="70" t="b">
        <f t="shared" si="6"/>
        <v>1</v>
      </c>
      <c r="W31" s="96">
        <f t="shared" si="7"/>
        <v>0</v>
      </c>
      <c r="X31" s="73"/>
      <c r="Y31" s="71"/>
      <c r="Z31" s="70" t="e">
        <f>VLOOKUP(Y31,d!$B$32:$C$55,2,FALSE)</f>
        <v>#N/A</v>
      </c>
      <c r="AA31" s="70" t="b">
        <f t="shared" si="8"/>
        <v>1</v>
      </c>
      <c r="AB31" s="96">
        <f t="shared" si="9"/>
        <v>0</v>
      </c>
      <c r="AC31" s="73"/>
      <c r="AD31" s="71"/>
      <c r="AE31" s="70" t="e">
        <f>VLOOKUP(AD31,d!$F$32:$G$55,2,FALSE)</f>
        <v>#N/A</v>
      </c>
      <c r="AF31" s="70" t="b">
        <f t="shared" si="10"/>
        <v>1</v>
      </c>
      <c r="AG31" s="96">
        <f t="shared" si="11"/>
        <v>0</v>
      </c>
      <c r="AH31" s="73"/>
      <c r="AI31" s="71"/>
      <c r="AJ31" s="70" t="e">
        <f>VLOOKUP(AI31,d!$J$32:$K$55,2,FALSE)</f>
        <v>#N/A</v>
      </c>
      <c r="AK31" s="70" t="b">
        <f t="shared" si="12"/>
        <v>1</v>
      </c>
      <c r="AL31" s="96">
        <f t="shared" si="13"/>
        <v>0</v>
      </c>
      <c r="AM31" s="73"/>
      <c r="AN31" s="71"/>
      <c r="AO31" s="70" t="e">
        <f>VLOOKUP(AN31,d!$N$32:$O$55,2,FALSE)</f>
        <v>#N/A</v>
      </c>
      <c r="AP31" s="70" t="b">
        <f t="shared" si="14"/>
        <v>1</v>
      </c>
      <c r="AQ31" s="96">
        <f t="shared" si="15"/>
        <v>0</v>
      </c>
      <c r="AR31" s="73"/>
      <c r="AS31" s="74">
        <f t="shared" si="18"/>
        <v>0</v>
      </c>
      <c r="AT31" s="74">
        <f t="shared" si="19"/>
        <v>0</v>
      </c>
      <c r="AU31" s="75">
        <f t="shared" si="17"/>
        <v>0</v>
      </c>
      <c r="AV31" s="90">
        <f>IF(B28="I",0,(AU28+AU29+AU30+AU31-AY31))</f>
        <v>0</v>
      </c>
      <c r="AW31" s="93">
        <f>IF(B28="I",0,IF(BD31&gt;BD$6,0,BD31))</f>
        <v>0</v>
      </c>
      <c r="AX31" s="119">
        <f>MIN(AS28:AS31)</f>
        <v>0</v>
      </c>
      <c r="AY31" s="50">
        <f>MIN(AU28:AU31)</f>
        <v>0</v>
      </c>
      <c r="AZ31" s="50">
        <f>RANK(AU31,AU28:AU31,0)</f>
        <v>1</v>
      </c>
      <c r="BA31" s="118">
        <f>SUM(AS28:AS31)-AX31</f>
        <v>0</v>
      </c>
      <c r="BB31" s="118">
        <f>SUM(AT28:AT31)-(AY31-AX31)</f>
        <v>0</v>
      </c>
      <c r="BC31" s="52">
        <f>IF(B28="I","",IF(SUM(BA28:BB31)=0,AV31,SUM(BA28:BB31)))</f>
        <v>0</v>
      </c>
      <c r="BD31" s="52" t="str">
        <f>IF(B28="I","",IF(BC31=0,"",RANK(BC31,BC$8:BC$500,0)))</f>
        <v/>
      </c>
      <c r="BE31" s="52"/>
    </row>
    <row r="32" spans="1:57" ht="13.5" thickBot="1" x14ac:dyDescent="0.25">
      <c r="A32" s="28"/>
      <c r="B32" s="46"/>
      <c r="C32" s="114" t="s">
        <v>370</v>
      </c>
      <c r="D32" s="47"/>
      <c r="E32" s="57"/>
      <c r="F32" s="65" t="e">
        <f>VLOOKUP(E32,d!$B$4:$C$27,2,FALSE)</f>
        <v>#N/A</v>
      </c>
      <c r="G32" s="65" t="b">
        <f t="shared" si="0"/>
        <v>1</v>
      </c>
      <c r="H32" s="34">
        <f t="shared" si="1"/>
        <v>0</v>
      </c>
      <c r="I32" s="43"/>
      <c r="J32" s="57"/>
      <c r="K32" s="65" t="e">
        <f>VLOOKUP(J32,d!$F$4:$G$27,2,FALSE)</f>
        <v>#N/A</v>
      </c>
      <c r="L32" s="65" t="b">
        <f t="shared" si="2"/>
        <v>1</v>
      </c>
      <c r="M32" s="34">
        <f t="shared" si="3"/>
        <v>0</v>
      </c>
      <c r="N32" s="66"/>
      <c r="O32" s="57"/>
      <c r="P32" s="65" t="e">
        <f>VLOOKUP(O32,d!$J$4:$K$27,2,FALSE)</f>
        <v>#N/A</v>
      </c>
      <c r="Q32" s="65" t="b">
        <f t="shared" si="4"/>
        <v>1</v>
      </c>
      <c r="R32" s="34">
        <f t="shared" si="5"/>
        <v>0</v>
      </c>
      <c r="S32" s="57"/>
      <c r="T32" s="76"/>
      <c r="U32" s="65" t="e">
        <f>VLOOKUP(T32,d!$N$4:$O$27,2,FALSE)</f>
        <v>#N/A</v>
      </c>
      <c r="V32" s="65" t="b">
        <f t="shared" si="6"/>
        <v>1</v>
      </c>
      <c r="W32" s="34">
        <f t="shared" si="7"/>
        <v>0</v>
      </c>
      <c r="X32" s="43"/>
      <c r="Y32" s="57"/>
      <c r="Z32" s="65" t="e">
        <f>VLOOKUP(Y32,d!$B$32:$C$55,2,FALSE)</f>
        <v>#N/A</v>
      </c>
      <c r="AA32" s="65" t="b">
        <f t="shared" si="8"/>
        <v>1</v>
      </c>
      <c r="AB32" s="34">
        <f t="shared" si="9"/>
        <v>0</v>
      </c>
      <c r="AC32" s="43"/>
      <c r="AD32" s="57"/>
      <c r="AE32" s="65" t="e">
        <f>VLOOKUP(AD32,d!$F$32:$G$55,2,FALSE)</f>
        <v>#N/A</v>
      </c>
      <c r="AF32" s="65" t="b">
        <f t="shared" si="10"/>
        <v>1</v>
      </c>
      <c r="AG32" s="34">
        <f t="shared" si="11"/>
        <v>0</v>
      </c>
      <c r="AH32" s="43"/>
      <c r="AI32" s="57"/>
      <c r="AJ32" s="65" t="e">
        <f>VLOOKUP(AI32,d!$J$32:$K$55,2,FALSE)</f>
        <v>#N/A</v>
      </c>
      <c r="AK32" s="65" t="b">
        <f t="shared" si="12"/>
        <v>1</v>
      </c>
      <c r="AL32" s="34">
        <f t="shared" si="13"/>
        <v>0</v>
      </c>
      <c r="AM32" s="43"/>
      <c r="AN32" s="57"/>
      <c r="AO32" s="65" t="e">
        <f>VLOOKUP(AN32,d!$N$32:$O$55,2,FALSE)</f>
        <v>#N/A</v>
      </c>
      <c r="AP32" s="65" t="b">
        <f t="shared" si="14"/>
        <v>1</v>
      </c>
      <c r="AQ32" s="34">
        <f t="shared" si="15"/>
        <v>0</v>
      </c>
      <c r="AR32" s="43"/>
      <c r="AS32" s="67">
        <f t="shared" si="18"/>
        <v>0</v>
      </c>
      <c r="AT32" s="67">
        <f t="shared" si="19"/>
        <v>0</v>
      </c>
      <c r="AU32" s="67">
        <f t="shared" si="17"/>
        <v>0</v>
      </c>
      <c r="AV32" s="92" t="str">
        <f>IF(A32&gt;" ",A32,"")</f>
        <v/>
      </c>
      <c r="AW32" s="46" t="s">
        <v>107</v>
      </c>
      <c r="AX32" s="52"/>
      <c r="AZ32" s="50">
        <f>RANK(AU32,AU32:AU35,0)</f>
        <v>1</v>
      </c>
      <c r="BE32" s="52"/>
    </row>
    <row r="33" spans="1:57" ht="13.5" thickBot="1" x14ac:dyDescent="0.25">
      <c r="A33" s="25">
        <f t="shared" ref="A33:B35" si="22">(A32)</f>
        <v>0</v>
      </c>
      <c r="B33" s="46"/>
      <c r="C33" s="114" t="s">
        <v>371</v>
      </c>
      <c r="D33" s="47"/>
      <c r="E33" s="68"/>
      <c r="F33" s="65" t="e">
        <f>VLOOKUP(E33,d!$B$4:$C$27,2,FALSE)</f>
        <v>#N/A</v>
      </c>
      <c r="G33" s="65" t="b">
        <f t="shared" si="0"/>
        <v>1</v>
      </c>
      <c r="H33" s="34">
        <f t="shared" si="1"/>
        <v>0</v>
      </c>
      <c r="I33" s="57"/>
      <c r="J33" s="68"/>
      <c r="K33" s="65" t="e">
        <f>VLOOKUP(J33,d!$F$4:$G$27,2,FALSE)</f>
        <v>#N/A</v>
      </c>
      <c r="L33" s="65" t="b">
        <f t="shared" si="2"/>
        <v>1</v>
      </c>
      <c r="M33" s="34">
        <f t="shared" si="3"/>
        <v>0</v>
      </c>
      <c r="N33" s="66"/>
      <c r="O33" s="57"/>
      <c r="P33" s="65" t="e">
        <f>VLOOKUP(O33,d!$J$4:$K$27,2,FALSE)</f>
        <v>#N/A</v>
      </c>
      <c r="Q33" s="65" t="b">
        <f t="shared" si="4"/>
        <v>1</v>
      </c>
      <c r="R33" s="34">
        <f t="shared" si="5"/>
        <v>0</v>
      </c>
      <c r="S33" s="57"/>
      <c r="T33" s="76"/>
      <c r="U33" s="65" t="e">
        <f>VLOOKUP(T33,d!$N$4:$O$27,2,FALSE)</f>
        <v>#N/A</v>
      </c>
      <c r="V33" s="65" t="b">
        <f t="shared" si="6"/>
        <v>1</v>
      </c>
      <c r="W33" s="34">
        <f t="shared" si="7"/>
        <v>0</v>
      </c>
      <c r="X33" s="43"/>
      <c r="Y33" s="57"/>
      <c r="Z33" s="65" t="e">
        <f>VLOOKUP(Y33,d!$B$32:$C$55,2,FALSE)</f>
        <v>#N/A</v>
      </c>
      <c r="AA33" s="65" t="b">
        <f t="shared" si="8"/>
        <v>1</v>
      </c>
      <c r="AB33" s="34">
        <f t="shared" si="9"/>
        <v>0</v>
      </c>
      <c r="AC33" s="43"/>
      <c r="AD33" s="57"/>
      <c r="AE33" s="65" t="e">
        <f>VLOOKUP(AD33,d!$F$32:$G$55,2,FALSE)</f>
        <v>#N/A</v>
      </c>
      <c r="AF33" s="65" t="b">
        <f t="shared" si="10"/>
        <v>1</v>
      </c>
      <c r="AG33" s="34">
        <f t="shared" si="11"/>
        <v>0</v>
      </c>
      <c r="AH33" s="43"/>
      <c r="AI33" s="57"/>
      <c r="AJ33" s="65" t="e">
        <f>VLOOKUP(AI33,d!$J$32:$K$55,2,FALSE)</f>
        <v>#N/A</v>
      </c>
      <c r="AK33" s="65" t="b">
        <f t="shared" si="12"/>
        <v>1</v>
      </c>
      <c r="AL33" s="34">
        <f t="shared" si="13"/>
        <v>0</v>
      </c>
      <c r="AM33" s="43"/>
      <c r="AN33" s="57"/>
      <c r="AO33" s="65" t="e">
        <f>VLOOKUP(AN33,d!$N$32:$O$55,2,FALSE)</f>
        <v>#N/A</v>
      </c>
      <c r="AP33" s="65" t="b">
        <f t="shared" si="14"/>
        <v>1</v>
      </c>
      <c r="AQ33" s="34">
        <f t="shared" si="15"/>
        <v>0</v>
      </c>
      <c r="AR33" s="43"/>
      <c r="AS33" s="67">
        <f t="shared" si="18"/>
        <v>0</v>
      </c>
      <c r="AT33" s="67">
        <f t="shared" si="19"/>
        <v>0</v>
      </c>
      <c r="AU33" s="26">
        <f t="shared" si="17"/>
        <v>0</v>
      </c>
      <c r="AV33" s="91">
        <f>IF(B32="I",0,SUM(BA32:BA35))</f>
        <v>0</v>
      </c>
      <c r="AW33" s="91">
        <f>IF(AV33=0,0,RANK(AV33,BA$8:BA$1202,0))</f>
        <v>0</v>
      </c>
      <c r="AX33" s="52"/>
      <c r="AZ33" s="50">
        <f>RANK(AU33,AU32:AU35,0)</f>
        <v>1</v>
      </c>
      <c r="BE33" s="52"/>
    </row>
    <row r="34" spans="1:57" ht="13.5" thickBot="1" x14ac:dyDescent="0.25">
      <c r="A34" s="25">
        <f t="shared" si="22"/>
        <v>0</v>
      </c>
      <c r="B34" s="46">
        <f t="shared" si="22"/>
        <v>0</v>
      </c>
      <c r="C34" s="114" t="s">
        <v>372</v>
      </c>
      <c r="D34" s="48"/>
      <c r="E34" s="68"/>
      <c r="F34" s="65" t="e">
        <f>VLOOKUP(E34,d!$B$4:$C$27,2,FALSE)</f>
        <v>#N/A</v>
      </c>
      <c r="G34" s="65" t="b">
        <f t="shared" si="0"/>
        <v>1</v>
      </c>
      <c r="H34" s="34">
        <f t="shared" si="1"/>
        <v>0</v>
      </c>
      <c r="I34" s="57"/>
      <c r="J34" s="68"/>
      <c r="K34" s="65" t="e">
        <f>VLOOKUP(J34,d!$F$4:$G$27,2,FALSE)</f>
        <v>#N/A</v>
      </c>
      <c r="L34" s="65" t="b">
        <f t="shared" si="2"/>
        <v>1</v>
      </c>
      <c r="M34" s="34">
        <f t="shared" si="3"/>
        <v>0</v>
      </c>
      <c r="N34" s="66"/>
      <c r="O34" s="57"/>
      <c r="P34" s="65" t="e">
        <f>VLOOKUP(O34,d!$J$4:$K$27,2,FALSE)</f>
        <v>#N/A</v>
      </c>
      <c r="Q34" s="65" t="b">
        <f t="shared" si="4"/>
        <v>1</v>
      </c>
      <c r="R34" s="34">
        <f t="shared" si="5"/>
        <v>0</v>
      </c>
      <c r="S34" s="57"/>
      <c r="T34" s="76"/>
      <c r="U34" s="65" t="e">
        <f>VLOOKUP(T34,d!$N$4:$O$27,2,FALSE)</f>
        <v>#N/A</v>
      </c>
      <c r="V34" s="65" t="b">
        <f t="shared" si="6"/>
        <v>1</v>
      </c>
      <c r="W34" s="34">
        <f t="shared" si="7"/>
        <v>0</v>
      </c>
      <c r="X34" s="43"/>
      <c r="Y34" s="57"/>
      <c r="Z34" s="65" t="e">
        <f>VLOOKUP(Y34,d!$B$32:$C$55,2,FALSE)</f>
        <v>#N/A</v>
      </c>
      <c r="AA34" s="65" t="b">
        <f t="shared" si="8"/>
        <v>1</v>
      </c>
      <c r="AB34" s="34">
        <f t="shared" si="9"/>
        <v>0</v>
      </c>
      <c r="AC34" s="43"/>
      <c r="AD34" s="57"/>
      <c r="AE34" s="65" t="e">
        <f>VLOOKUP(AD34,d!$F$32:$G$55,2,FALSE)</f>
        <v>#N/A</v>
      </c>
      <c r="AF34" s="65" t="b">
        <f t="shared" si="10"/>
        <v>1</v>
      </c>
      <c r="AG34" s="34">
        <f t="shared" si="11"/>
        <v>0</v>
      </c>
      <c r="AH34" s="43"/>
      <c r="AI34" s="57"/>
      <c r="AJ34" s="65" t="e">
        <f>VLOOKUP(AI34,d!$J$32:$K$55,2,FALSE)</f>
        <v>#N/A</v>
      </c>
      <c r="AK34" s="65" t="b">
        <f t="shared" si="12"/>
        <v>1</v>
      </c>
      <c r="AL34" s="34">
        <f t="shared" si="13"/>
        <v>0</v>
      </c>
      <c r="AM34" s="43"/>
      <c r="AN34" s="57"/>
      <c r="AO34" s="65" t="e">
        <f>VLOOKUP(AN34,d!$N$32:$O$55,2,FALSE)</f>
        <v>#N/A</v>
      </c>
      <c r="AP34" s="65" t="b">
        <f t="shared" si="14"/>
        <v>1</v>
      </c>
      <c r="AQ34" s="34">
        <f t="shared" si="15"/>
        <v>0</v>
      </c>
      <c r="AR34" s="43"/>
      <c r="AS34" s="67">
        <f t="shared" si="18"/>
        <v>0</v>
      </c>
      <c r="AT34" s="67">
        <f t="shared" si="19"/>
        <v>0</v>
      </c>
      <c r="AU34" s="26">
        <f t="shared" si="17"/>
        <v>0</v>
      </c>
      <c r="AV34" s="94">
        <f>IF(B32="I",0,SUM(BB32:BB35))</f>
        <v>0</v>
      </c>
      <c r="AW34" s="94">
        <f>IF(AV34=0,0,RANK(AV34,BB$8:BB$1202,0))</f>
        <v>0</v>
      </c>
      <c r="AX34" s="52"/>
      <c r="AZ34" s="50">
        <f>RANK(AU34,AU32:AU35,0)</f>
        <v>1</v>
      </c>
      <c r="BE34" s="52"/>
    </row>
    <row r="35" spans="1:57" ht="13.5" thickBot="1" x14ac:dyDescent="0.25">
      <c r="A35" s="46">
        <f t="shared" si="22"/>
        <v>0</v>
      </c>
      <c r="B35" s="46"/>
      <c r="C35" s="115" t="s">
        <v>117</v>
      </c>
      <c r="D35" s="49"/>
      <c r="E35" s="69"/>
      <c r="F35" s="70" t="e">
        <f>VLOOKUP(E35,d!$B$4:$C$27,2,FALSE)</f>
        <v>#N/A</v>
      </c>
      <c r="G35" s="70" t="b">
        <f t="shared" si="0"/>
        <v>1</v>
      </c>
      <c r="H35" s="96">
        <f t="shared" si="1"/>
        <v>0</v>
      </c>
      <c r="I35" s="71"/>
      <c r="J35" s="78"/>
      <c r="K35" s="70" t="e">
        <f>VLOOKUP(J35,d!$F$4:$G$27,2,FALSE)</f>
        <v>#N/A</v>
      </c>
      <c r="L35" s="70" t="b">
        <f t="shared" si="2"/>
        <v>1</v>
      </c>
      <c r="M35" s="96">
        <f t="shared" si="3"/>
        <v>0</v>
      </c>
      <c r="N35" s="72"/>
      <c r="O35" s="71"/>
      <c r="P35" s="70" t="e">
        <f>VLOOKUP(O35,d!$J$4:$K$27,2,FALSE)</f>
        <v>#N/A</v>
      </c>
      <c r="Q35" s="70" t="b">
        <f t="shared" si="4"/>
        <v>1</v>
      </c>
      <c r="R35" s="96">
        <f t="shared" si="5"/>
        <v>0</v>
      </c>
      <c r="S35" s="71"/>
      <c r="T35" s="79"/>
      <c r="U35" s="70" t="e">
        <f>VLOOKUP(T35,d!$N$4:$O$27,2,FALSE)</f>
        <v>#N/A</v>
      </c>
      <c r="V35" s="70" t="b">
        <f t="shared" si="6"/>
        <v>1</v>
      </c>
      <c r="W35" s="96">
        <f t="shared" si="7"/>
        <v>0</v>
      </c>
      <c r="X35" s="73"/>
      <c r="Y35" s="71"/>
      <c r="Z35" s="70" t="e">
        <f>VLOOKUP(Y35,d!$B$32:$C$55,2,FALSE)</f>
        <v>#N/A</v>
      </c>
      <c r="AA35" s="70" t="b">
        <f t="shared" si="8"/>
        <v>1</v>
      </c>
      <c r="AB35" s="96">
        <f t="shared" si="9"/>
        <v>0</v>
      </c>
      <c r="AC35" s="73"/>
      <c r="AD35" s="71"/>
      <c r="AE35" s="70" t="e">
        <f>VLOOKUP(AD35,d!$F$32:$G$55,2,FALSE)</f>
        <v>#N/A</v>
      </c>
      <c r="AF35" s="70" t="b">
        <f t="shared" si="10"/>
        <v>1</v>
      </c>
      <c r="AG35" s="96">
        <f t="shared" si="11"/>
        <v>0</v>
      </c>
      <c r="AH35" s="73"/>
      <c r="AI35" s="71"/>
      <c r="AJ35" s="70" t="e">
        <f>VLOOKUP(AI35,d!$J$32:$K$55,2,FALSE)</f>
        <v>#N/A</v>
      </c>
      <c r="AK35" s="70" t="b">
        <f t="shared" si="12"/>
        <v>1</v>
      </c>
      <c r="AL35" s="96">
        <f t="shared" si="13"/>
        <v>0</v>
      </c>
      <c r="AM35" s="73"/>
      <c r="AN35" s="71"/>
      <c r="AO35" s="70" t="e">
        <f>VLOOKUP(AN35,d!$N$32:$O$55,2,FALSE)</f>
        <v>#N/A</v>
      </c>
      <c r="AP35" s="70" t="b">
        <f t="shared" si="14"/>
        <v>1</v>
      </c>
      <c r="AQ35" s="96">
        <f t="shared" si="15"/>
        <v>0</v>
      </c>
      <c r="AR35" s="73"/>
      <c r="AS35" s="74">
        <f t="shared" si="18"/>
        <v>0</v>
      </c>
      <c r="AT35" s="74">
        <f t="shared" si="19"/>
        <v>0</v>
      </c>
      <c r="AU35" s="75">
        <f t="shared" si="17"/>
        <v>0</v>
      </c>
      <c r="AV35" s="90">
        <f>IF(B32="I",0,(AU32+AU33+AU34+AU35-AY35))</f>
        <v>0</v>
      </c>
      <c r="AW35" s="93">
        <f>IF(B32="I",0,IF(BD35&gt;BD$6,0,BD35))</f>
        <v>0</v>
      </c>
      <c r="AX35" s="119">
        <f>MIN(AS32:AS35)</f>
        <v>0</v>
      </c>
      <c r="AY35" s="50">
        <f>MIN(AU32:AU35)</f>
        <v>0</v>
      </c>
      <c r="AZ35" s="50">
        <f>RANK(AU35,AU32:AU35,0)</f>
        <v>1</v>
      </c>
      <c r="BA35" s="118">
        <f>SUM(AS32:AS35)-AX35</f>
        <v>0</v>
      </c>
      <c r="BB35" s="118">
        <f>SUM(AT32:AT35)-(AY35-AX35)</f>
        <v>0</v>
      </c>
      <c r="BC35" s="52">
        <f>IF(B32="I","",IF(SUM(BA32:BB35)=0,AV35,SUM(BA32:BB35)))</f>
        <v>0</v>
      </c>
      <c r="BD35" s="52" t="str">
        <f>IF(B32="I","",IF(BC35=0,"",RANK(BC35,BC$8:BC$500,0)))</f>
        <v/>
      </c>
      <c r="BE35" s="52"/>
    </row>
    <row r="36" spans="1:57" ht="13.5" thickBot="1" x14ac:dyDescent="0.25">
      <c r="A36" s="28"/>
      <c r="B36" s="46"/>
      <c r="C36" s="114" t="s">
        <v>373</v>
      </c>
      <c r="D36" s="47"/>
      <c r="E36" s="57"/>
      <c r="F36" s="65" t="e">
        <f>VLOOKUP(E36,d!$B$4:$C$27,2,FALSE)</f>
        <v>#N/A</v>
      </c>
      <c r="G36" s="65" t="b">
        <f t="shared" si="0"/>
        <v>1</v>
      </c>
      <c r="H36" s="34">
        <f t="shared" si="1"/>
        <v>0</v>
      </c>
      <c r="I36" s="43"/>
      <c r="J36" s="57"/>
      <c r="K36" s="65" t="e">
        <f>VLOOKUP(J36,d!$F$4:$G$27,2,FALSE)</f>
        <v>#N/A</v>
      </c>
      <c r="L36" s="65" t="b">
        <f t="shared" si="2"/>
        <v>1</v>
      </c>
      <c r="M36" s="34">
        <f t="shared" si="3"/>
        <v>0</v>
      </c>
      <c r="N36" s="66"/>
      <c r="O36" s="57"/>
      <c r="P36" s="65" t="e">
        <f>VLOOKUP(O36,d!$J$4:$K$27,2,FALSE)</f>
        <v>#N/A</v>
      </c>
      <c r="Q36" s="65" t="b">
        <f t="shared" si="4"/>
        <v>1</v>
      </c>
      <c r="R36" s="34">
        <f t="shared" si="5"/>
        <v>0</v>
      </c>
      <c r="S36" s="57"/>
      <c r="T36" s="76"/>
      <c r="U36" s="65" t="e">
        <f>VLOOKUP(T36,d!$N$4:$O$27,2,FALSE)</f>
        <v>#N/A</v>
      </c>
      <c r="V36" s="65" t="b">
        <f t="shared" si="6"/>
        <v>1</v>
      </c>
      <c r="W36" s="34">
        <f t="shared" si="7"/>
        <v>0</v>
      </c>
      <c r="X36" s="43"/>
      <c r="Y36" s="57"/>
      <c r="Z36" s="65" t="e">
        <f>VLOOKUP(Y36,d!$B$32:$C$55,2,FALSE)</f>
        <v>#N/A</v>
      </c>
      <c r="AA36" s="65" t="b">
        <f t="shared" si="8"/>
        <v>1</v>
      </c>
      <c r="AB36" s="34">
        <f t="shared" si="9"/>
        <v>0</v>
      </c>
      <c r="AC36" s="43"/>
      <c r="AD36" s="57"/>
      <c r="AE36" s="65" t="e">
        <f>VLOOKUP(AD36,d!$F$32:$G$55,2,FALSE)</f>
        <v>#N/A</v>
      </c>
      <c r="AF36" s="65" t="b">
        <f t="shared" si="10"/>
        <v>1</v>
      </c>
      <c r="AG36" s="34">
        <f t="shared" si="11"/>
        <v>0</v>
      </c>
      <c r="AH36" s="43"/>
      <c r="AI36" s="57"/>
      <c r="AJ36" s="65" t="e">
        <f>VLOOKUP(AI36,d!$J$32:$K$55,2,FALSE)</f>
        <v>#N/A</v>
      </c>
      <c r="AK36" s="65" t="b">
        <f t="shared" si="12"/>
        <v>1</v>
      </c>
      <c r="AL36" s="34">
        <f t="shared" si="13"/>
        <v>0</v>
      </c>
      <c r="AM36" s="43"/>
      <c r="AN36" s="57"/>
      <c r="AO36" s="65" t="e">
        <f>VLOOKUP(AN36,d!$N$32:$O$55,2,FALSE)</f>
        <v>#N/A</v>
      </c>
      <c r="AP36" s="65" t="b">
        <f t="shared" si="14"/>
        <v>1</v>
      </c>
      <c r="AQ36" s="34">
        <f t="shared" si="15"/>
        <v>0</v>
      </c>
      <c r="AR36" s="43"/>
      <c r="AS36" s="67">
        <f t="shared" si="18"/>
        <v>0</v>
      </c>
      <c r="AT36" s="67">
        <f t="shared" si="19"/>
        <v>0</v>
      </c>
      <c r="AU36" s="67">
        <f t="shared" si="17"/>
        <v>0</v>
      </c>
      <c r="AV36" s="92" t="str">
        <f>IF(A36&gt;" ",A36,"")</f>
        <v/>
      </c>
      <c r="AW36" s="46" t="s">
        <v>107</v>
      </c>
      <c r="AX36" s="52"/>
      <c r="AZ36" s="50">
        <f>RANK(AU36,AU36:AU39,0)</f>
        <v>1</v>
      </c>
      <c r="BE36" s="52"/>
    </row>
    <row r="37" spans="1:57" ht="13.5" thickBot="1" x14ac:dyDescent="0.25">
      <c r="A37" s="25">
        <f t="shared" ref="A37:A39" si="23">(A36)</f>
        <v>0</v>
      </c>
      <c r="B37" s="46"/>
      <c r="C37" s="114" t="s">
        <v>374</v>
      </c>
      <c r="D37" s="47"/>
      <c r="E37" s="68"/>
      <c r="F37" s="65" t="e">
        <f>VLOOKUP(E37,d!$B$4:$C$27,2,FALSE)</f>
        <v>#N/A</v>
      </c>
      <c r="G37" s="65" t="b">
        <f t="shared" si="0"/>
        <v>1</v>
      </c>
      <c r="H37" s="34">
        <f t="shared" si="1"/>
        <v>0</v>
      </c>
      <c r="I37" s="57"/>
      <c r="J37" s="68"/>
      <c r="K37" s="65" t="e">
        <f>VLOOKUP(J37,d!$F$4:$G$27,2,FALSE)</f>
        <v>#N/A</v>
      </c>
      <c r="L37" s="65" t="b">
        <f t="shared" si="2"/>
        <v>1</v>
      </c>
      <c r="M37" s="34">
        <f t="shared" si="3"/>
        <v>0</v>
      </c>
      <c r="N37" s="66"/>
      <c r="O37" s="57"/>
      <c r="P37" s="65" t="e">
        <f>VLOOKUP(O37,d!$J$4:$K$27,2,FALSE)</f>
        <v>#N/A</v>
      </c>
      <c r="Q37" s="65" t="b">
        <f t="shared" si="4"/>
        <v>1</v>
      </c>
      <c r="R37" s="34">
        <f t="shared" si="5"/>
        <v>0</v>
      </c>
      <c r="S37" s="57"/>
      <c r="T37" s="76"/>
      <c r="U37" s="65" t="e">
        <f>VLOOKUP(T37,d!$N$4:$O$27,2,FALSE)</f>
        <v>#N/A</v>
      </c>
      <c r="V37" s="65" t="b">
        <f t="shared" si="6"/>
        <v>1</v>
      </c>
      <c r="W37" s="34">
        <f t="shared" si="7"/>
        <v>0</v>
      </c>
      <c r="X37" s="43"/>
      <c r="Y37" s="57"/>
      <c r="Z37" s="65" t="e">
        <f>VLOOKUP(Y37,d!$B$32:$C$55,2,FALSE)</f>
        <v>#N/A</v>
      </c>
      <c r="AA37" s="65" t="b">
        <f t="shared" si="8"/>
        <v>1</v>
      </c>
      <c r="AB37" s="34">
        <f t="shared" si="9"/>
        <v>0</v>
      </c>
      <c r="AC37" s="43"/>
      <c r="AD37" s="57"/>
      <c r="AE37" s="65" t="e">
        <f>VLOOKUP(AD37,d!$F$32:$G$55,2,FALSE)</f>
        <v>#N/A</v>
      </c>
      <c r="AF37" s="65" t="b">
        <f t="shared" si="10"/>
        <v>1</v>
      </c>
      <c r="AG37" s="34">
        <f t="shared" si="11"/>
        <v>0</v>
      </c>
      <c r="AH37" s="43"/>
      <c r="AI37" s="57"/>
      <c r="AJ37" s="65" t="e">
        <f>VLOOKUP(AI37,d!$J$32:$K$55,2,FALSE)</f>
        <v>#N/A</v>
      </c>
      <c r="AK37" s="65" t="b">
        <f t="shared" si="12"/>
        <v>1</v>
      </c>
      <c r="AL37" s="34">
        <f t="shared" si="13"/>
        <v>0</v>
      </c>
      <c r="AM37" s="43"/>
      <c r="AN37" s="57"/>
      <c r="AO37" s="65" t="e">
        <f>VLOOKUP(AN37,d!$N$32:$O$55,2,FALSE)</f>
        <v>#N/A</v>
      </c>
      <c r="AP37" s="65" t="b">
        <f t="shared" si="14"/>
        <v>1</v>
      </c>
      <c r="AQ37" s="34">
        <f t="shared" si="15"/>
        <v>0</v>
      </c>
      <c r="AR37" s="43"/>
      <c r="AS37" s="67">
        <f t="shared" si="18"/>
        <v>0</v>
      </c>
      <c r="AT37" s="67">
        <f t="shared" si="19"/>
        <v>0</v>
      </c>
      <c r="AU37" s="26">
        <f t="shared" si="17"/>
        <v>0</v>
      </c>
      <c r="AV37" s="91">
        <f>IF(B36="I",0,SUM(BA36:BA39))</f>
        <v>0</v>
      </c>
      <c r="AW37" s="91">
        <f>IF(AV37=0,0,RANK(AV37,BA$8:BA$1202,0))</f>
        <v>0</v>
      </c>
      <c r="AX37" s="52"/>
      <c r="AZ37" s="50">
        <f>RANK(AU37,AU36:AU39,0)</f>
        <v>1</v>
      </c>
      <c r="BE37" s="52"/>
    </row>
    <row r="38" spans="1:57" ht="13.5" thickBot="1" x14ac:dyDescent="0.25">
      <c r="A38" s="25">
        <f t="shared" si="23"/>
        <v>0</v>
      </c>
      <c r="B38" s="46"/>
      <c r="C38" s="114" t="s">
        <v>375</v>
      </c>
      <c r="D38" s="48"/>
      <c r="E38" s="68"/>
      <c r="F38" s="65" t="e">
        <f>VLOOKUP(E38,d!$B$4:$C$27,2,FALSE)</f>
        <v>#N/A</v>
      </c>
      <c r="G38" s="65" t="b">
        <f t="shared" si="0"/>
        <v>1</v>
      </c>
      <c r="H38" s="34">
        <f t="shared" si="1"/>
        <v>0</v>
      </c>
      <c r="I38" s="57"/>
      <c r="J38" s="68"/>
      <c r="K38" s="65" t="e">
        <f>VLOOKUP(J38,d!$F$4:$G$27,2,FALSE)</f>
        <v>#N/A</v>
      </c>
      <c r="L38" s="65" t="b">
        <f t="shared" si="2"/>
        <v>1</v>
      </c>
      <c r="M38" s="34">
        <f t="shared" si="3"/>
        <v>0</v>
      </c>
      <c r="N38" s="66"/>
      <c r="O38" s="57"/>
      <c r="P38" s="65" t="e">
        <f>VLOOKUP(O38,d!$J$4:$K$27,2,FALSE)</f>
        <v>#N/A</v>
      </c>
      <c r="Q38" s="65" t="b">
        <f t="shared" si="4"/>
        <v>1</v>
      </c>
      <c r="R38" s="34">
        <f t="shared" si="5"/>
        <v>0</v>
      </c>
      <c r="S38" s="57"/>
      <c r="T38" s="76"/>
      <c r="U38" s="65" t="e">
        <f>VLOOKUP(T38,d!$N$4:$O$27,2,FALSE)</f>
        <v>#N/A</v>
      </c>
      <c r="V38" s="65" t="b">
        <f t="shared" si="6"/>
        <v>1</v>
      </c>
      <c r="W38" s="34">
        <f t="shared" si="7"/>
        <v>0</v>
      </c>
      <c r="X38" s="43"/>
      <c r="Y38" s="57"/>
      <c r="Z38" s="65" t="e">
        <f>VLOOKUP(Y38,d!$B$32:$C$55,2,FALSE)</f>
        <v>#N/A</v>
      </c>
      <c r="AA38" s="65" t="b">
        <f t="shared" si="8"/>
        <v>1</v>
      </c>
      <c r="AB38" s="34">
        <f t="shared" si="9"/>
        <v>0</v>
      </c>
      <c r="AC38" s="43"/>
      <c r="AD38" s="57"/>
      <c r="AE38" s="65" t="e">
        <f>VLOOKUP(AD38,d!$F$32:$G$55,2,FALSE)</f>
        <v>#N/A</v>
      </c>
      <c r="AF38" s="65" t="b">
        <f t="shared" si="10"/>
        <v>1</v>
      </c>
      <c r="AG38" s="34">
        <f t="shared" si="11"/>
        <v>0</v>
      </c>
      <c r="AH38" s="43"/>
      <c r="AI38" s="57"/>
      <c r="AJ38" s="65" t="e">
        <f>VLOOKUP(AI38,d!$J$32:$K$55,2,FALSE)</f>
        <v>#N/A</v>
      </c>
      <c r="AK38" s="65" t="b">
        <f t="shared" si="12"/>
        <v>1</v>
      </c>
      <c r="AL38" s="34">
        <f t="shared" si="13"/>
        <v>0</v>
      </c>
      <c r="AM38" s="43"/>
      <c r="AN38" s="57"/>
      <c r="AO38" s="65" t="e">
        <f>VLOOKUP(AN38,d!$N$32:$O$55,2,FALSE)</f>
        <v>#N/A</v>
      </c>
      <c r="AP38" s="65" t="b">
        <f t="shared" si="14"/>
        <v>1</v>
      </c>
      <c r="AQ38" s="34">
        <f t="shared" si="15"/>
        <v>0</v>
      </c>
      <c r="AR38" s="43"/>
      <c r="AS38" s="67">
        <f t="shared" si="18"/>
        <v>0</v>
      </c>
      <c r="AT38" s="67">
        <f t="shared" si="19"/>
        <v>0</v>
      </c>
      <c r="AU38" s="26">
        <f t="shared" si="17"/>
        <v>0</v>
      </c>
      <c r="AV38" s="94">
        <f>IF(B36="I",0,SUM(BB36:BB39))</f>
        <v>0</v>
      </c>
      <c r="AW38" s="94">
        <f>IF(AV38=0,0,RANK(AV38,BB$8:BB$1202,0))</f>
        <v>0</v>
      </c>
      <c r="AX38" s="52"/>
      <c r="AZ38" s="50">
        <f>RANK(AU38,AU36:AU39,0)</f>
        <v>1</v>
      </c>
      <c r="BE38" s="52"/>
    </row>
    <row r="39" spans="1:57" ht="13.5" thickBot="1" x14ac:dyDescent="0.25">
      <c r="A39" s="46">
        <f t="shared" si="23"/>
        <v>0</v>
      </c>
      <c r="B39" s="46"/>
      <c r="C39" s="115" t="s">
        <v>376</v>
      </c>
      <c r="D39" s="49"/>
      <c r="E39" s="69"/>
      <c r="F39" s="70" t="e">
        <f>VLOOKUP(E39,d!$B$4:$C$27,2,FALSE)</f>
        <v>#N/A</v>
      </c>
      <c r="G39" s="70" t="b">
        <f t="shared" si="0"/>
        <v>1</v>
      </c>
      <c r="H39" s="96">
        <f t="shared" si="1"/>
        <v>0</v>
      </c>
      <c r="I39" s="71"/>
      <c r="J39" s="78"/>
      <c r="K39" s="70" t="e">
        <f>VLOOKUP(J39,d!$F$4:$G$27,2,FALSE)</f>
        <v>#N/A</v>
      </c>
      <c r="L39" s="70" t="b">
        <f t="shared" si="2"/>
        <v>1</v>
      </c>
      <c r="M39" s="96">
        <f t="shared" si="3"/>
        <v>0</v>
      </c>
      <c r="N39" s="72"/>
      <c r="O39" s="71"/>
      <c r="P39" s="70" t="e">
        <f>VLOOKUP(O39,d!$J$4:$K$27,2,FALSE)</f>
        <v>#N/A</v>
      </c>
      <c r="Q39" s="70" t="b">
        <f t="shared" si="4"/>
        <v>1</v>
      </c>
      <c r="R39" s="96">
        <f t="shared" si="5"/>
        <v>0</v>
      </c>
      <c r="S39" s="71"/>
      <c r="T39" s="79"/>
      <c r="U39" s="70" t="e">
        <f>VLOOKUP(T39,d!$N$4:$O$27,2,FALSE)</f>
        <v>#N/A</v>
      </c>
      <c r="V39" s="70" t="b">
        <f t="shared" si="6"/>
        <v>1</v>
      </c>
      <c r="W39" s="96">
        <f t="shared" si="7"/>
        <v>0</v>
      </c>
      <c r="X39" s="73"/>
      <c r="Y39" s="71"/>
      <c r="Z39" s="70" t="e">
        <f>VLOOKUP(Y39,d!$B$32:$C$55,2,FALSE)</f>
        <v>#N/A</v>
      </c>
      <c r="AA39" s="70" t="b">
        <f t="shared" si="8"/>
        <v>1</v>
      </c>
      <c r="AB39" s="96">
        <f t="shared" si="9"/>
        <v>0</v>
      </c>
      <c r="AC39" s="73"/>
      <c r="AD39" s="71"/>
      <c r="AE39" s="70" t="e">
        <f>VLOOKUP(AD39,d!$F$32:$G$55,2,FALSE)</f>
        <v>#N/A</v>
      </c>
      <c r="AF39" s="70" t="b">
        <f t="shared" si="10"/>
        <v>1</v>
      </c>
      <c r="AG39" s="96">
        <f t="shared" si="11"/>
        <v>0</v>
      </c>
      <c r="AH39" s="73"/>
      <c r="AI39" s="71"/>
      <c r="AJ39" s="70" t="e">
        <f>VLOOKUP(AI39,d!$J$32:$K$55,2,FALSE)</f>
        <v>#N/A</v>
      </c>
      <c r="AK39" s="70" t="b">
        <f t="shared" si="12"/>
        <v>1</v>
      </c>
      <c r="AL39" s="96">
        <f t="shared" si="13"/>
        <v>0</v>
      </c>
      <c r="AM39" s="73"/>
      <c r="AN39" s="71"/>
      <c r="AO39" s="70" t="e">
        <f>VLOOKUP(AN39,d!$N$32:$O$55,2,FALSE)</f>
        <v>#N/A</v>
      </c>
      <c r="AP39" s="70" t="b">
        <f t="shared" si="14"/>
        <v>1</v>
      </c>
      <c r="AQ39" s="96">
        <f t="shared" si="15"/>
        <v>0</v>
      </c>
      <c r="AR39" s="73"/>
      <c r="AS39" s="74">
        <f t="shared" si="18"/>
        <v>0</v>
      </c>
      <c r="AT39" s="74">
        <f t="shared" si="19"/>
        <v>0</v>
      </c>
      <c r="AU39" s="75">
        <f t="shared" si="17"/>
        <v>0</v>
      </c>
      <c r="AV39" s="90">
        <f>IF(B36="I",0,(AU36+AU37+AU38+AU39-AY39))</f>
        <v>0</v>
      </c>
      <c r="AW39" s="93">
        <f>IF(B36="I",0,IF(BD39&gt;BD$6,0,BD39))</f>
        <v>0</v>
      </c>
      <c r="AX39" s="119">
        <f>MIN(AS36:AS39)</f>
        <v>0</v>
      </c>
      <c r="AY39" s="50">
        <f>MIN(AU36:AU39)</f>
        <v>0</v>
      </c>
      <c r="AZ39" s="50">
        <f>RANK(AU39,AU36:AU39,0)</f>
        <v>1</v>
      </c>
      <c r="BA39" s="118">
        <f>SUM(AS36:AS39)-AX39</f>
        <v>0</v>
      </c>
      <c r="BB39" s="118">
        <f>SUM(AT36:AT39)-(AY39-AX39)</f>
        <v>0</v>
      </c>
      <c r="BC39" s="52">
        <f>IF(B36="I","",IF(SUM(BA36:BB39)=0,AV39,SUM(BA36:BB39)))</f>
        <v>0</v>
      </c>
      <c r="BD39" s="52" t="str">
        <f>IF(B36="I","",IF(BC39=0,"",RANK(BC39,BC$8:BC$500,0)))</f>
        <v/>
      </c>
      <c r="BE39" s="52"/>
    </row>
    <row r="40" spans="1:57" ht="13.5" thickBot="1" x14ac:dyDescent="0.25">
      <c r="A40" s="28"/>
      <c r="B40" s="46"/>
      <c r="C40" s="114" t="s">
        <v>377</v>
      </c>
      <c r="D40" s="47"/>
      <c r="E40" s="57"/>
      <c r="F40" s="65" t="e">
        <f>VLOOKUP(E40,d!$B$4:$C$27,2,FALSE)</f>
        <v>#N/A</v>
      </c>
      <c r="G40" s="65" t="b">
        <f t="shared" ref="G40:G104" si="24">ISERROR(F40)</f>
        <v>1</v>
      </c>
      <c r="H40" s="34">
        <f t="shared" ref="H40:H51" si="25">IF(G40,0,F40)</f>
        <v>0</v>
      </c>
      <c r="I40" s="43"/>
      <c r="J40" s="57"/>
      <c r="K40" s="65" t="e">
        <f>VLOOKUP(J40,d!$F$4:$G$27,2,FALSE)</f>
        <v>#N/A</v>
      </c>
      <c r="L40" s="65" t="b">
        <f t="shared" si="2"/>
        <v>1</v>
      </c>
      <c r="M40" s="34">
        <f t="shared" ref="M40:M51" si="26">IF(L40,0,K40)</f>
        <v>0</v>
      </c>
      <c r="N40" s="66"/>
      <c r="O40" s="57"/>
      <c r="P40" s="65" t="e">
        <f>VLOOKUP(O40,d!$J$4:$K$27,2,FALSE)</f>
        <v>#N/A</v>
      </c>
      <c r="Q40" s="65" t="b">
        <f t="shared" si="4"/>
        <v>1</v>
      </c>
      <c r="R40" s="34">
        <f t="shared" ref="R40:R51" si="27">IF(Q40,0,P40)</f>
        <v>0</v>
      </c>
      <c r="S40" s="57"/>
      <c r="T40" s="76"/>
      <c r="U40" s="65" t="e">
        <f>VLOOKUP(T40,d!$N$4:$O$27,2,FALSE)</f>
        <v>#N/A</v>
      </c>
      <c r="V40" s="65" t="b">
        <f t="shared" si="6"/>
        <v>1</v>
      </c>
      <c r="W40" s="34">
        <f t="shared" ref="W40:W51" si="28">IF(V40,0,U40)</f>
        <v>0</v>
      </c>
      <c r="X40" s="43"/>
      <c r="Y40" s="57"/>
      <c r="Z40" s="65" t="e">
        <f>VLOOKUP(Y40,d!$B$32:$C$55,2,FALSE)</f>
        <v>#N/A</v>
      </c>
      <c r="AA40" s="65" t="b">
        <f t="shared" si="8"/>
        <v>1</v>
      </c>
      <c r="AB40" s="34">
        <f t="shared" ref="AB40:AB51" si="29">IF(AA40,0,Z40)</f>
        <v>0</v>
      </c>
      <c r="AC40" s="43"/>
      <c r="AD40" s="57"/>
      <c r="AE40" s="65" t="e">
        <f>VLOOKUP(AD40,d!$F$32:$G$55,2,FALSE)</f>
        <v>#N/A</v>
      </c>
      <c r="AF40" s="65" t="b">
        <f t="shared" si="10"/>
        <v>1</v>
      </c>
      <c r="AG40" s="34">
        <f t="shared" ref="AG40:AG51" si="30">IF(AF40,0,AE40)</f>
        <v>0</v>
      </c>
      <c r="AH40" s="43"/>
      <c r="AI40" s="57"/>
      <c r="AJ40" s="65" t="e">
        <f>VLOOKUP(AI40,d!$J$32:$K$55,2,FALSE)</f>
        <v>#N/A</v>
      </c>
      <c r="AK40" s="65" t="b">
        <f t="shared" si="12"/>
        <v>1</v>
      </c>
      <c r="AL40" s="34">
        <f t="shared" ref="AL40:AL51" si="31">IF(AK40,0,AJ40)</f>
        <v>0</v>
      </c>
      <c r="AM40" s="43"/>
      <c r="AN40" s="57"/>
      <c r="AO40" s="65" t="e">
        <f>VLOOKUP(AN40,d!$N$32:$O$55,2,FALSE)</f>
        <v>#N/A</v>
      </c>
      <c r="AP40" s="65" t="b">
        <f t="shared" si="14"/>
        <v>1</v>
      </c>
      <c r="AQ40" s="34">
        <f t="shared" ref="AQ40:AQ51" si="32">IF(AP40,0,AO40)</f>
        <v>0</v>
      </c>
      <c r="AR40" s="43"/>
      <c r="AS40" s="67">
        <f t="shared" si="18"/>
        <v>0</v>
      </c>
      <c r="AT40" s="67">
        <f t="shared" si="19"/>
        <v>0</v>
      </c>
      <c r="AU40" s="67">
        <f t="shared" ref="AU40:AU51" si="33">SUM(AS40:AT40)</f>
        <v>0</v>
      </c>
      <c r="AV40" s="92" t="str">
        <f>IF(A40&gt;" ",A40,"")</f>
        <v/>
      </c>
      <c r="AW40" s="46" t="s">
        <v>107</v>
      </c>
      <c r="AX40" s="52"/>
      <c r="AZ40" s="50">
        <f>RANK(AU40,AU40:AU43,0)</f>
        <v>1</v>
      </c>
      <c r="BE40" s="52"/>
    </row>
    <row r="41" spans="1:57" ht="13.5" thickBot="1" x14ac:dyDescent="0.25">
      <c r="A41" s="25">
        <f t="shared" ref="A41:A43" si="34">(A40)</f>
        <v>0</v>
      </c>
      <c r="B41" s="46"/>
      <c r="C41" s="114" t="s">
        <v>378</v>
      </c>
      <c r="D41" s="47"/>
      <c r="E41" s="68"/>
      <c r="F41" s="65" t="e">
        <f>VLOOKUP(E41,d!$B$4:$C$27,2,FALSE)</f>
        <v>#N/A</v>
      </c>
      <c r="G41" s="65" t="b">
        <f t="shared" si="24"/>
        <v>1</v>
      </c>
      <c r="H41" s="34">
        <f t="shared" si="25"/>
        <v>0</v>
      </c>
      <c r="I41" s="57"/>
      <c r="J41" s="68"/>
      <c r="K41" s="65" t="e">
        <f>VLOOKUP(J41,d!$F$4:$G$27,2,FALSE)</f>
        <v>#N/A</v>
      </c>
      <c r="L41" s="65" t="b">
        <f t="shared" si="2"/>
        <v>1</v>
      </c>
      <c r="M41" s="34">
        <f t="shared" si="26"/>
        <v>0</v>
      </c>
      <c r="N41" s="66"/>
      <c r="O41" s="57"/>
      <c r="P41" s="65" t="e">
        <f>VLOOKUP(O41,d!$J$4:$K$27,2,FALSE)</f>
        <v>#N/A</v>
      </c>
      <c r="Q41" s="65" t="b">
        <f t="shared" si="4"/>
        <v>1</v>
      </c>
      <c r="R41" s="34">
        <f t="shared" si="27"/>
        <v>0</v>
      </c>
      <c r="S41" s="57"/>
      <c r="T41" s="76"/>
      <c r="U41" s="65" t="e">
        <f>VLOOKUP(T41,d!$N$4:$O$27,2,FALSE)</f>
        <v>#N/A</v>
      </c>
      <c r="V41" s="65" t="b">
        <f t="shared" si="6"/>
        <v>1</v>
      </c>
      <c r="W41" s="34">
        <f t="shared" si="28"/>
        <v>0</v>
      </c>
      <c r="X41" s="43"/>
      <c r="Y41" s="57"/>
      <c r="Z41" s="65" t="e">
        <f>VLOOKUP(Y41,d!$B$32:$C$55,2,FALSE)</f>
        <v>#N/A</v>
      </c>
      <c r="AA41" s="65" t="b">
        <f t="shared" si="8"/>
        <v>1</v>
      </c>
      <c r="AB41" s="34">
        <f t="shared" si="29"/>
        <v>0</v>
      </c>
      <c r="AC41" s="43"/>
      <c r="AD41" s="57"/>
      <c r="AE41" s="65" t="e">
        <f>VLOOKUP(AD41,d!$F$32:$G$55,2,FALSE)</f>
        <v>#N/A</v>
      </c>
      <c r="AF41" s="65" t="b">
        <f t="shared" si="10"/>
        <v>1</v>
      </c>
      <c r="AG41" s="34">
        <f t="shared" si="30"/>
        <v>0</v>
      </c>
      <c r="AH41" s="43"/>
      <c r="AI41" s="57"/>
      <c r="AJ41" s="65" t="e">
        <f>VLOOKUP(AI41,d!$J$32:$K$55,2,FALSE)</f>
        <v>#N/A</v>
      </c>
      <c r="AK41" s="65" t="b">
        <f t="shared" si="12"/>
        <v>1</v>
      </c>
      <c r="AL41" s="34">
        <f t="shared" si="31"/>
        <v>0</v>
      </c>
      <c r="AM41" s="43"/>
      <c r="AN41" s="57"/>
      <c r="AO41" s="65" t="e">
        <f>VLOOKUP(AN41,d!$N$32:$O$55,2,FALSE)</f>
        <v>#N/A</v>
      </c>
      <c r="AP41" s="65" t="b">
        <f t="shared" si="14"/>
        <v>1</v>
      </c>
      <c r="AQ41" s="34">
        <f t="shared" si="32"/>
        <v>0</v>
      </c>
      <c r="AR41" s="43"/>
      <c r="AS41" s="67">
        <f t="shared" si="18"/>
        <v>0</v>
      </c>
      <c r="AT41" s="67">
        <f t="shared" si="19"/>
        <v>0</v>
      </c>
      <c r="AU41" s="26">
        <f t="shared" si="33"/>
        <v>0</v>
      </c>
      <c r="AV41" s="91">
        <f>IF(B40="I",0,SUM(BA40:BA43))</f>
        <v>0</v>
      </c>
      <c r="AW41" s="91">
        <f>IF(AV41=0,0,RANK(AV41,BA$8:BA$1202,0))</f>
        <v>0</v>
      </c>
      <c r="AX41" s="52"/>
      <c r="AZ41" s="50">
        <f>RANK(AU41,AU40:AU43,0)</f>
        <v>1</v>
      </c>
      <c r="BE41" s="52"/>
    </row>
    <row r="42" spans="1:57" ht="13.5" thickBot="1" x14ac:dyDescent="0.25">
      <c r="A42" s="25">
        <f t="shared" si="34"/>
        <v>0</v>
      </c>
      <c r="B42" s="46"/>
      <c r="C42" s="114" t="s">
        <v>379</v>
      </c>
      <c r="D42" s="48"/>
      <c r="E42" s="68"/>
      <c r="F42" s="65" t="e">
        <f>VLOOKUP(E42,d!$B$4:$C$27,2,FALSE)</f>
        <v>#N/A</v>
      </c>
      <c r="G42" s="65" t="b">
        <f t="shared" si="24"/>
        <v>1</v>
      </c>
      <c r="H42" s="34">
        <f t="shared" si="25"/>
        <v>0</v>
      </c>
      <c r="I42" s="57"/>
      <c r="J42" s="68"/>
      <c r="K42" s="65" t="e">
        <f>VLOOKUP(J42,d!$F$4:$G$27,2,FALSE)</f>
        <v>#N/A</v>
      </c>
      <c r="L42" s="65" t="b">
        <f t="shared" si="2"/>
        <v>1</v>
      </c>
      <c r="M42" s="34">
        <f t="shared" si="26"/>
        <v>0</v>
      </c>
      <c r="N42" s="66"/>
      <c r="O42" s="57"/>
      <c r="P42" s="65" t="e">
        <f>VLOOKUP(O42,d!$J$4:$K$27,2,FALSE)</f>
        <v>#N/A</v>
      </c>
      <c r="Q42" s="65" t="b">
        <f t="shared" si="4"/>
        <v>1</v>
      </c>
      <c r="R42" s="34">
        <f t="shared" si="27"/>
        <v>0</v>
      </c>
      <c r="S42" s="57"/>
      <c r="T42" s="76"/>
      <c r="U42" s="65" t="e">
        <f>VLOOKUP(T42,d!$N$4:$O$27,2,FALSE)</f>
        <v>#N/A</v>
      </c>
      <c r="V42" s="65" t="b">
        <f t="shared" si="6"/>
        <v>1</v>
      </c>
      <c r="W42" s="34">
        <f t="shared" si="28"/>
        <v>0</v>
      </c>
      <c r="X42" s="43"/>
      <c r="Y42" s="57"/>
      <c r="Z42" s="65" t="e">
        <f>VLOOKUP(Y42,d!$B$32:$C$55,2,FALSE)</f>
        <v>#N/A</v>
      </c>
      <c r="AA42" s="65" t="b">
        <f t="shared" si="8"/>
        <v>1</v>
      </c>
      <c r="AB42" s="34">
        <f t="shared" si="29"/>
        <v>0</v>
      </c>
      <c r="AC42" s="43"/>
      <c r="AD42" s="57"/>
      <c r="AE42" s="65" t="e">
        <f>VLOOKUP(AD42,d!$F$32:$G$55,2,FALSE)</f>
        <v>#N/A</v>
      </c>
      <c r="AF42" s="65" t="b">
        <f t="shared" si="10"/>
        <v>1</v>
      </c>
      <c r="AG42" s="34">
        <f t="shared" si="30"/>
        <v>0</v>
      </c>
      <c r="AH42" s="43"/>
      <c r="AI42" s="57"/>
      <c r="AJ42" s="65" t="e">
        <f>VLOOKUP(AI42,d!$J$32:$K$55,2,FALSE)</f>
        <v>#N/A</v>
      </c>
      <c r="AK42" s="65" t="b">
        <f t="shared" si="12"/>
        <v>1</v>
      </c>
      <c r="AL42" s="34">
        <f t="shared" si="31"/>
        <v>0</v>
      </c>
      <c r="AM42" s="43"/>
      <c r="AN42" s="57"/>
      <c r="AO42" s="65" t="e">
        <f>VLOOKUP(AN42,d!$N$32:$O$55,2,FALSE)</f>
        <v>#N/A</v>
      </c>
      <c r="AP42" s="65" t="b">
        <f t="shared" si="14"/>
        <v>1</v>
      </c>
      <c r="AQ42" s="34">
        <f t="shared" si="32"/>
        <v>0</v>
      </c>
      <c r="AR42" s="43"/>
      <c r="AS42" s="67">
        <f t="shared" si="18"/>
        <v>0</v>
      </c>
      <c r="AT42" s="67">
        <f t="shared" si="19"/>
        <v>0</v>
      </c>
      <c r="AU42" s="26">
        <f t="shared" si="33"/>
        <v>0</v>
      </c>
      <c r="AV42" s="94">
        <f>IF(B40="I",0,SUM(BB40:BB43))</f>
        <v>0</v>
      </c>
      <c r="AW42" s="94">
        <f>IF(AV42=0,0,RANK(AV42,BB$8:BB$1202,0))</f>
        <v>0</v>
      </c>
      <c r="AX42" s="52"/>
      <c r="AZ42" s="50">
        <f>RANK(AU42,AU40:AU43,0)</f>
        <v>1</v>
      </c>
      <c r="BE42" s="52"/>
    </row>
    <row r="43" spans="1:57" ht="13.5" thickBot="1" x14ac:dyDescent="0.25">
      <c r="A43" s="46">
        <f t="shared" si="34"/>
        <v>0</v>
      </c>
      <c r="B43" s="46"/>
      <c r="C43" s="115" t="s">
        <v>118</v>
      </c>
      <c r="D43" s="49"/>
      <c r="E43" s="69"/>
      <c r="F43" s="70" t="e">
        <f>VLOOKUP(E43,d!$B$4:$C$27,2,FALSE)</f>
        <v>#N/A</v>
      </c>
      <c r="G43" s="70" t="b">
        <f t="shared" si="24"/>
        <v>1</v>
      </c>
      <c r="H43" s="96">
        <f t="shared" si="25"/>
        <v>0</v>
      </c>
      <c r="I43" s="71"/>
      <c r="J43" s="78"/>
      <c r="K43" s="70" t="e">
        <f>VLOOKUP(J43,d!$F$4:$G$27,2,FALSE)</f>
        <v>#N/A</v>
      </c>
      <c r="L43" s="70" t="b">
        <f t="shared" si="2"/>
        <v>1</v>
      </c>
      <c r="M43" s="96">
        <f t="shared" si="26"/>
        <v>0</v>
      </c>
      <c r="N43" s="72"/>
      <c r="O43" s="71"/>
      <c r="P43" s="70" t="e">
        <f>VLOOKUP(O43,d!$J$4:$K$27,2,FALSE)</f>
        <v>#N/A</v>
      </c>
      <c r="Q43" s="70" t="b">
        <f t="shared" si="4"/>
        <v>1</v>
      </c>
      <c r="R43" s="96">
        <f t="shared" si="27"/>
        <v>0</v>
      </c>
      <c r="S43" s="71"/>
      <c r="T43" s="79"/>
      <c r="U43" s="70" t="e">
        <f>VLOOKUP(T43,d!$N$4:$O$27,2,FALSE)</f>
        <v>#N/A</v>
      </c>
      <c r="V43" s="70" t="b">
        <f t="shared" si="6"/>
        <v>1</v>
      </c>
      <c r="W43" s="96">
        <f t="shared" si="28"/>
        <v>0</v>
      </c>
      <c r="X43" s="73"/>
      <c r="Y43" s="71"/>
      <c r="Z43" s="70" t="e">
        <f>VLOOKUP(Y43,d!$B$32:$C$55,2,FALSE)</f>
        <v>#N/A</v>
      </c>
      <c r="AA43" s="70" t="b">
        <f t="shared" si="8"/>
        <v>1</v>
      </c>
      <c r="AB43" s="96">
        <f t="shared" si="29"/>
        <v>0</v>
      </c>
      <c r="AC43" s="73"/>
      <c r="AD43" s="71"/>
      <c r="AE43" s="70" t="e">
        <f>VLOOKUP(AD43,d!$F$32:$G$55,2,FALSE)</f>
        <v>#N/A</v>
      </c>
      <c r="AF43" s="70" t="b">
        <f t="shared" si="10"/>
        <v>1</v>
      </c>
      <c r="AG43" s="96">
        <f t="shared" si="30"/>
        <v>0</v>
      </c>
      <c r="AH43" s="73"/>
      <c r="AI43" s="71"/>
      <c r="AJ43" s="70" t="e">
        <f>VLOOKUP(AI43,d!$J$32:$K$55,2,FALSE)</f>
        <v>#N/A</v>
      </c>
      <c r="AK43" s="70" t="b">
        <f t="shared" si="12"/>
        <v>1</v>
      </c>
      <c r="AL43" s="96">
        <f t="shared" si="31"/>
        <v>0</v>
      </c>
      <c r="AM43" s="73"/>
      <c r="AN43" s="71"/>
      <c r="AO43" s="70" t="e">
        <f>VLOOKUP(AN43,d!$N$32:$O$55,2,FALSE)</f>
        <v>#N/A</v>
      </c>
      <c r="AP43" s="70" t="b">
        <f t="shared" si="14"/>
        <v>1</v>
      </c>
      <c r="AQ43" s="96">
        <f t="shared" si="32"/>
        <v>0</v>
      </c>
      <c r="AR43" s="73"/>
      <c r="AS43" s="74">
        <f t="shared" si="18"/>
        <v>0</v>
      </c>
      <c r="AT43" s="74">
        <f t="shared" si="19"/>
        <v>0</v>
      </c>
      <c r="AU43" s="75">
        <f t="shared" si="33"/>
        <v>0</v>
      </c>
      <c r="AV43" s="90">
        <f>IF(B40="I",0,(AU40+AU41+AU42+AU43-AY43))</f>
        <v>0</v>
      </c>
      <c r="AW43" s="93">
        <f>IF(B40="I",0,IF(BD43&gt;BD$6,0,BD43))</f>
        <v>0</v>
      </c>
      <c r="AX43" s="119">
        <f>MIN(AS40:AS43)</f>
        <v>0</v>
      </c>
      <c r="AY43" s="50">
        <f>MIN(AU40:AU43)</f>
        <v>0</v>
      </c>
      <c r="AZ43" s="50">
        <f>RANK(AU43,AU40:AU43,0)</f>
        <v>1</v>
      </c>
      <c r="BA43" s="118">
        <f>SUM(AS40:AS43)-AX43</f>
        <v>0</v>
      </c>
      <c r="BB43" s="118">
        <f>SUM(AT40:AT43)-(AY43-AX43)</f>
        <v>0</v>
      </c>
      <c r="BC43" s="52">
        <f>IF(B40="I","",IF(SUM(BA40:BB43)=0,AV43,SUM(BA40:BB43)))</f>
        <v>0</v>
      </c>
      <c r="BD43" s="52" t="str">
        <f>IF(B40="I","",IF(BC43=0,"",RANK(BC43,BC$8:BC$500,0)))</f>
        <v/>
      </c>
      <c r="BE43" s="52"/>
    </row>
    <row r="44" spans="1:57" ht="13.5" thickBot="1" x14ac:dyDescent="0.25">
      <c r="A44" s="28"/>
      <c r="B44" s="46"/>
      <c r="C44" s="114" t="s">
        <v>380</v>
      </c>
      <c r="D44" s="47"/>
      <c r="E44" s="57"/>
      <c r="F44" s="65" t="e">
        <f>VLOOKUP(E44,d!$B$4:$C$27,2,FALSE)</f>
        <v>#N/A</v>
      </c>
      <c r="G44" s="65" t="b">
        <f t="shared" si="24"/>
        <v>1</v>
      </c>
      <c r="H44" s="34">
        <f t="shared" si="25"/>
        <v>0</v>
      </c>
      <c r="I44" s="43"/>
      <c r="J44" s="57"/>
      <c r="K44" s="65" t="e">
        <f>VLOOKUP(J44,d!$F$4:$G$27,2,FALSE)</f>
        <v>#N/A</v>
      </c>
      <c r="L44" s="65" t="b">
        <f t="shared" si="2"/>
        <v>1</v>
      </c>
      <c r="M44" s="34">
        <f t="shared" si="26"/>
        <v>0</v>
      </c>
      <c r="N44" s="66"/>
      <c r="O44" s="57"/>
      <c r="P44" s="65" t="e">
        <f>VLOOKUP(O44,d!$J$4:$K$27,2,FALSE)</f>
        <v>#N/A</v>
      </c>
      <c r="Q44" s="65" t="b">
        <f t="shared" si="4"/>
        <v>1</v>
      </c>
      <c r="R44" s="34">
        <f t="shared" si="27"/>
        <v>0</v>
      </c>
      <c r="S44" s="57"/>
      <c r="T44" s="76"/>
      <c r="U44" s="65" t="e">
        <f>VLOOKUP(T44,d!$N$4:$O$27,2,FALSE)</f>
        <v>#N/A</v>
      </c>
      <c r="V44" s="65" t="b">
        <f t="shared" si="6"/>
        <v>1</v>
      </c>
      <c r="W44" s="34">
        <f t="shared" si="28"/>
        <v>0</v>
      </c>
      <c r="X44" s="43"/>
      <c r="Y44" s="57"/>
      <c r="Z44" s="65" t="e">
        <f>VLOOKUP(Y44,d!$B$32:$C$55,2,FALSE)</f>
        <v>#N/A</v>
      </c>
      <c r="AA44" s="65" t="b">
        <f t="shared" si="8"/>
        <v>1</v>
      </c>
      <c r="AB44" s="34">
        <f t="shared" si="29"/>
        <v>0</v>
      </c>
      <c r="AC44" s="43"/>
      <c r="AD44" s="57"/>
      <c r="AE44" s="65" t="e">
        <f>VLOOKUP(AD44,d!$F$32:$G$55,2,FALSE)</f>
        <v>#N/A</v>
      </c>
      <c r="AF44" s="65" t="b">
        <f t="shared" si="10"/>
        <v>1</v>
      </c>
      <c r="AG44" s="34">
        <f t="shared" si="30"/>
        <v>0</v>
      </c>
      <c r="AH44" s="43"/>
      <c r="AI44" s="57"/>
      <c r="AJ44" s="65" t="e">
        <f>VLOOKUP(AI44,d!$J$32:$K$55,2,FALSE)</f>
        <v>#N/A</v>
      </c>
      <c r="AK44" s="65" t="b">
        <f t="shared" si="12"/>
        <v>1</v>
      </c>
      <c r="AL44" s="34">
        <f t="shared" si="31"/>
        <v>0</v>
      </c>
      <c r="AM44" s="43"/>
      <c r="AN44" s="57"/>
      <c r="AO44" s="65" t="e">
        <f>VLOOKUP(AN44,d!$N$32:$O$55,2,FALSE)</f>
        <v>#N/A</v>
      </c>
      <c r="AP44" s="65" t="b">
        <f t="shared" si="14"/>
        <v>1</v>
      </c>
      <c r="AQ44" s="34">
        <f t="shared" si="32"/>
        <v>0</v>
      </c>
      <c r="AR44" s="43"/>
      <c r="AS44" s="67">
        <f t="shared" si="18"/>
        <v>0</v>
      </c>
      <c r="AT44" s="67">
        <f t="shared" si="19"/>
        <v>0</v>
      </c>
      <c r="AU44" s="67">
        <f t="shared" si="33"/>
        <v>0</v>
      </c>
      <c r="AV44" s="92" t="str">
        <f>IF(A44&gt;" ",A44,"")</f>
        <v/>
      </c>
      <c r="AW44" s="46" t="s">
        <v>107</v>
      </c>
      <c r="AX44" s="52"/>
      <c r="AZ44" s="50">
        <f>RANK(AU44,AU44:AU47,0)</f>
        <v>1</v>
      </c>
      <c r="BE44" s="52"/>
    </row>
    <row r="45" spans="1:57" ht="13.5" thickBot="1" x14ac:dyDescent="0.25">
      <c r="A45" s="25">
        <f t="shared" ref="A45:A47" si="35">(A44)</f>
        <v>0</v>
      </c>
      <c r="B45" s="46"/>
      <c r="C45" s="114" t="s">
        <v>381</v>
      </c>
      <c r="D45" s="47"/>
      <c r="E45" s="68"/>
      <c r="F45" s="65" t="e">
        <f>VLOOKUP(E45,d!$B$4:$C$27,2,FALSE)</f>
        <v>#N/A</v>
      </c>
      <c r="G45" s="65" t="b">
        <f t="shared" si="24"/>
        <v>1</v>
      </c>
      <c r="H45" s="34">
        <f t="shared" si="25"/>
        <v>0</v>
      </c>
      <c r="I45" s="57"/>
      <c r="J45" s="68"/>
      <c r="K45" s="65" t="e">
        <f>VLOOKUP(J45,d!$F$4:$G$27,2,FALSE)</f>
        <v>#N/A</v>
      </c>
      <c r="L45" s="65" t="b">
        <f t="shared" si="2"/>
        <v>1</v>
      </c>
      <c r="M45" s="34">
        <f t="shared" si="26"/>
        <v>0</v>
      </c>
      <c r="N45" s="66"/>
      <c r="O45" s="57"/>
      <c r="P45" s="65" t="e">
        <f>VLOOKUP(O45,d!$J$4:$K$27,2,FALSE)</f>
        <v>#N/A</v>
      </c>
      <c r="Q45" s="65" t="b">
        <f t="shared" si="4"/>
        <v>1</v>
      </c>
      <c r="R45" s="34">
        <f t="shared" si="27"/>
        <v>0</v>
      </c>
      <c r="S45" s="57"/>
      <c r="T45" s="76"/>
      <c r="U45" s="65" t="e">
        <f>VLOOKUP(T45,d!$N$4:$O$27,2,FALSE)</f>
        <v>#N/A</v>
      </c>
      <c r="V45" s="65" t="b">
        <f t="shared" si="6"/>
        <v>1</v>
      </c>
      <c r="W45" s="34">
        <f t="shared" si="28"/>
        <v>0</v>
      </c>
      <c r="X45" s="43"/>
      <c r="Y45" s="57"/>
      <c r="Z45" s="65" t="e">
        <f>VLOOKUP(Y45,d!$B$32:$C$55,2,FALSE)</f>
        <v>#N/A</v>
      </c>
      <c r="AA45" s="65" t="b">
        <f t="shared" si="8"/>
        <v>1</v>
      </c>
      <c r="AB45" s="34">
        <f t="shared" si="29"/>
        <v>0</v>
      </c>
      <c r="AC45" s="43"/>
      <c r="AD45" s="57"/>
      <c r="AE45" s="65" t="e">
        <f>VLOOKUP(AD45,d!$F$32:$G$55,2,FALSE)</f>
        <v>#N/A</v>
      </c>
      <c r="AF45" s="65" t="b">
        <f t="shared" si="10"/>
        <v>1</v>
      </c>
      <c r="AG45" s="34">
        <f t="shared" si="30"/>
        <v>0</v>
      </c>
      <c r="AH45" s="43"/>
      <c r="AI45" s="57"/>
      <c r="AJ45" s="65" t="e">
        <f>VLOOKUP(AI45,d!$J$32:$K$55,2,FALSE)</f>
        <v>#N/A</v>
      </c>
      <c r="AK45" s="65" t="b">
        <f t="shared" si="12"/>
        <v>1</v>
      </c>
      <c r="AL45" s="34">
        <f t="shared" si="31"/>
        <v>0</v>
      </c>
      <c r="AM45" s="43"/>
      <c r="AN45" s="57"/>
      <c r="AO45" s="65" t="e">
        <f>VLOOKUP(AN45,d!$N$32:$O$55,2,FALSE)</f>
        <v>#N/A</v>
      </c>
      <c r="AP45" s="65" t="b">
        <f t="shared" si="14"/>
        <v>1</v>
      </c>
      <c r="AQ45" s="34">
        <f t="shared" si="32"/>
        <v>0</v>
      </c>
      <c r="AR45" s="43"/>
      <c r="AS45" s="67">
        <f t="shared" si="18"/>
        <v>0</v>
      </c>
      <c r="AT45" s="67">
        <f t="shared" si="19"/>
        <v>0</v>
      </c>
      <c r="AU45" s="26">
        <f t="shared" si="33"/>
        <v>0</v>
      </c>
      <c r="AV45" s="91">
        <f>IF(B44="I",0,SUM(BA44:BA47))</f>
        <v>0</v>
      </c>
      <c r="AW45" s="91">
        <f>IF(AV45=0,0,RANK(AV45,BA$8:BA$1202,0))</f>
        <v>0</v>
      </c>
      <c r="AX45" s="52"/>
      <c r="AZ45" s="50">
        <f>RANK(AU45,AU44:AU47,0)</f>
        <v>1</v>
      </c>
      <c r="BE45" s="52"/>
    </row>
    <row r="46" spans="1:57" ht="13.5" thickBot="1" x14ac:dyDescent="0.25">
      <c r="A46" s="25">
        <f t="shared" si="35"/>
        <v>0</v>
      </c>
      <c r="B46" s="46"/>
      <c r="C46" s="114" t="s">
        <v>382</v>
      </c>
      <c r="D46" s="48"/>
      <c r="E46" s="68"/>
      <c r="F46" s="65" t="e">
        <f>VLOOKUP(E46,d!$B$4:$C$27,2,FALSE)</f>
        <v>#N/A</v>
      </c>
      <c r="G46" s="65" t="b">
        <f t="shared" si="24"/>
        <v>1</v>
      </c>
      <c r="H46" s="34">
        <f t="shared" si="25"/>
        <v>0</v>
      </c>
      <c r="I46" s="57"/>
      <c r="J46" s="68"/>
      <c r="K46" s="65" t="e">
        <f>VLOOKUP(J46,d!$F$4:$G$27,2,FALSE)</f>
        <v>#N/A</v>
      </c>
      <c r="L46" s="65" t="b">
        <f t="shared" si="2"/>
        <v>1</v>
      </c>
      <c r="M46" s="34">
        <f t="shared" si="26"/>
        <v>0</v>
      </c>
      <c r="N46" s="66"/>
      <c r="O46" s="57"/>
      <c r="P46" s="65" t="e">
        <f>VLOOKUP(O46,d!$J$4:$K$27,2,FALSE)</f>
        <v>#N/A</v>
      </c>
      <c r="Q46" s="65" t="b">
        <f t="shared" si="4"/>
        <v>1</v>
      </c>
      <c r="R46" s="34">
        <f t="shared" si="27"/>
        <v>0</v>
      </c>
      <c r="S46" s="57"/>
      <c r="T46" s="76"/>
      <c r="U46" s="65" t="e">
        <f>VLOOKUP(T46,d!$N$4:$O$27,2,FALSE)</f>
        <v>#N/A</v>
      </c>
      <c r="V46" s="65" t="b">
        <f t="shared" si="6"/>
        <v>1</v>
      </c>
      <c r="W46" s="34">
        <f t="shared" si="28"/>
        <v>0</v>
      </c>
      <c r="X46" s="43"/>
      <c r="Y46" s="57"/>
      <c r="Z46" s="65" t="e">
        <f>VLOOKUP(Y46,d!$B$32:$C$55,2,FALSE)</f>
        <v>#N/A</v>
      </c>
      <c r="AA46" s="65" t="b">
        <f t="shared" si="8"/>
        <v>1</v>
      </c>
      <c r="AB46" s="34">
        <f t="shared" si="29"/>
        <v>0</v>
      </c>
      <c r="AC46" s="43"/>
      <c r="AD46" s="57"/>
      <c r="AE46" s="65" t="e">
        <f>VLOOKUP(AD46,d!$F$32:$G$55,2,FALSE)</f>
        <v>#N/A</v>
      </c>
      <c r="AF46" s="65" t="b">
        <f t="shared" si="10"/>
        <v>1</v>
      </c>
      <c r="AG46" s="34">
        <f t="shared" si="30"/>
        <v>0</v>
      </c>
      <c r="AH46" s="43"/>
      <c r="AI46" s="57"/>
      <c r="AJ46" s="65" t="e">
        <f>VLOOKUP(AI46,d!$J$32:$K$55,2,FALSE)</f>
        <v>#N/A</v>
      </c>
      <c r="AK46" s="65" t="b">
        <f t="shared" si="12"/>
        <v>1</v>
      </c>
      <c r="AL46" s="34">
        <f t="shared" si="31"/>
        <v>0</v>
      </c>
      <c r="AM46" s="43"/>
      <c r="AN46" s="57"/>
      <c r="AO46" s="65" t="e">
        <f>VLOOKUP(AN46,d!$N$32:$O$55,2,FALSE)</f>
        <v>#N/A</v>
      </c>
      <c r="AP46" s="65" t="b">
        <f t="shared" si="14"/>
        <v>1</v>
      </c>
      <c r="AQ46" s="34">
        <f t="shared" si="32"/>
        <v>0</v>
      </c>
      <c r="AR46" s="43"/>
      <c r="AS46" s="67">
        <f t="shared" si="18"/>
        <v>0</v>
      </c>
      <c r="AT46" s="67">
        <f t="shared" si="19"/>
        <v>0</v>
      </c>
      <c r="AU46" s="26">
        <f t="shared" si="33"/>
        <v>0</v>
      </c>
      <c r="AV46" s="94">
        <f>IF(B44="I",0,SUM(BB44:BB47))</f>
        <v>0</v>
      </c>
      <c r="AW46" s="94">
        <f>IF(AV46=0,0,RANK(AV46,BB$8:BB$1202,0))</f>
        <v>0</v>
      </c>
      <c r="AX46" s="52"/>
      <c r="AZ46" s="50">
        <f>RANK(AU46,AU44:AU47,0)</f>
        <v>1</v>
      </c>
      <c r="BE46" s="52"/>
    </row>
    <row r="47" spans="1:57" ht="13.5" thickBot="1" x14ac:dyDescent="0.25">
      <c r="A47" s="46">
        <f t="shared" si="35"/>
        <v>0</v>
      </c>
      <c r="B47" s="46"/>
      <c r="C47" s="115" t="s">
        <v>119</v>
      </c>
      <c r="D47" s="49"/>
      <c r="E47" s="69"/>
      <c r="F47" s="70" t="e">
        <f>VLOOKUP(E47,d!$B$4:$C$27,2,FALSE)</f>
        <v>#N/A</v>
      </c>
      <c r="G47" s="70" t="b">
        <f t="shared" si="24"/>
        <v>1</v>
      </c>
      <c r="H47" s="96">
        <f t="shared" si="25"/>
        <v>0</v>
      </c>
      <c r="I47" s="71"/>
      <c r="J47" s="78"/>
      <c r="K47" s="70" t="e">
        <f>VLOOKUP(J47,d!$F$4:$G$27,2,FALSE)</f>
        <v>#N/A</v>
      </c>
      <c r="L47" s="70" t="b">
        <f t="shared" si="2"/>
        <v>1</v>
      </c>
      <c r="M47" s="96">
        <f t="shared" si="26"/>
        <v>0</v>
      </c>
      <c r="N47" s="72"/>
      <c r="O47" s="71"/>
      <c r="P47" s="70" t="e">
        <f>VLOOKUP(O47,d!$J$4:$K$27,2,FALSE)</f>
        <v>#N/A</v>
      </c>
      <c r="Q47" s="70" t="b">
        <f t="shared" si="4"/>
        <v>1</v>
      </c>
      <c r="R47" s="96">
        <f t="shared" si="27"/>
        <v>0</v>
      </c>
      <c r="S47" s="71"/>
      <c r="T47" s="79"/>
      <c r="U47" s="70" t="e">
        <f>VLOOKUP(T47,d!$N$4:$O$27,2,FALSE)</f>
        <v>#N/A</v>
      </c>
      <c r="V47" s="70" t="b">
        <f t="shared" si="6"/>
        <v>1</v>
      </c>
      <c r="W47" s="96">
        <f t="shared" si="28"/>
        <v>0</v>
      </c>
      <c r="X47" s="73"/>
      <c r="Y47" s="71"/>
      <c r="Z47" s="70" t="e">
        <f>VLOOKUP(Y47,d!$B$32:$C$55,2,FALSE)</f>
        <v>#N/A</v>
      </c>
      <c r="AA47" s="70" t="b">
        <f t="shared" si="8"/>
        <v>1</v>
      </c>
      <c r="AB47" s="96">
        <f t="shared" si="29"/>
        <v>0</v>
      </c>
      <c r="AC47" s="73"/>
      <c r="AD47" s="71"/>
      <c r="AE47" s="70" t="e">
        <f>VLOOKUP(AD47,d!$F$32:$G$55,2,FALSE)</f>
        <v>#N/A</v>
      </c>
      <c r="AF47" s="70" t="b">
        <f t="shared" si="10"/>
        <v>1</v>
      </c>
      <c r="AG47" s="96">
        <f t="shared" si="30"/>
        <v>0</v>
      </c>
      <c r="AH47" s="73"/>
      <c r="AI47" s="71"/>
      <c r="AJ47" s="70" t="e">
        <f>VLOOKUP(AI47,d!$J$32:$K$55,2,FALSE)</f>
        <v>#N/A</v>
      </c>
      <c r="AK47" s="70" t="b">
        <f t="shared" si="12"/>
        <v>1</v>
      </c>
      <c r="AL47" s="96">
        <f t="shared" si="31"/>
        <v>0</v>
      </c>
      <c r="AM47" s="73"/>
      <c r="AN47" s="71"/>
      <c r="AO47" s="70" t="e">
        <f>VLOOKUP(AN47,d!$N$32:$O$55,2,FALSE)</f>
        <v>#N/A</v>
      </c>
      <c r="AP47" s="70" t="b">
        <f t="shared" si="14"/>
        <v>1</v>
      </c>
      <c r="AQ47" s="96">
        <f t="shared" si="32"/>
        <v>0</v>
      </c>
      <c r="AR47" s="73"/>
      <c r="AS47" s="74">
        <f t="shared" si="18"/>
        <v>0</v>
      </c>
      <c r="AT47" s="74">
        <f t="shared" si="19"/>
        <v>0</v>
      </c>
      <c r="AU47" s="75">
        <f t="shared" si="33"/>
        <v>0</v>
      </c>
      <c r="AV47" s="90">
        <f>IF(B44="I",0,(AU44+AU45+AU46+AU47-AY47))</f>
        <v>0</v>
      </c>
      <c r="AW47" s="93">
        <f>IF(B44="I",0,IF(BD47&gt;BD$6,0,BD47))</f>
        <v>0</v>
      </c>
      <c r="AX47" s="119">
        <f>MIN(AS44:AS47)</f>
        <v>0</v>
      </c>
      <c r="AY47" s="50">
        <f>MIN(AU44:AU47)</f>
        <v>0</v>
      </c>
      <c r="AZ47" s="50">
        <f>RANK(AU47,AU44:AU47,0)</f>
        <v>1</v>
      </c>
      <c r="BA47" s="118">
        <f>SUM(AS44:AS47)-AX47</f>
        <v>0</v>
      </c>
      <c r="BB47" s="118">
        <f>SUM(AT44:AT47)-(AY47-AX47)</f>
        <v>0</v>
      </c>
      <c r="BC47" s="52">
        <f>IF(B44="I","",IF(SUM(BA44:BB47)=0,AV47,SUM(BA44:BB47)))</f>
        <v>0</v>
      </c>
      <c r="BD47" s="52" t="str">
        <f>IF(B44="I","",IF(BC47=0,"",RANK(BC47,BC$8:BC$500,0)))</f>
        <v/>
      </c>
      <c r="BE47" s="52"/>
    </row>
    <row r="48" spans="1:57" ht="13.5" thickBot="1" x14ac:dyDescent="0.25">
      <c r="A48" s="28"/>
      <c r="B48" s="46"/>
      <c r="C48" s="114" t="s">
        <v>383</v>
      </c>
      <c r="D48" s="47"/>
      <c r="E48" s="57"/>
      <c r="F48" s="65" t="e">
        <f>VLOOKUP(E48,d!$B$4:$C$27,2,FALSE)</f>
        <v>#N/A</v>
      </c>
      <c r="G48" s="65" t="b">
        <f t="shared" si="24"/>
        <v>1</v>
      </c>
      <c r="H48" s="34">
        <f t="shared" si="25"/>
        <v>0</v>
      </c>
      <c r="I48" s="43"/>
      <c r="J48" s="57"/>
      <c r="K48" s="65" t="e">
        <f>VLOOKUP(J48,d!$F$4:$G$27,2,FALSE)</f>
        <v>#N/A</v>
      </c>
      <c r="L48" s="65" t="b">
        <f t="shared" si="2"/>
        <v>1</v>
      </c>
      <c r="M48" s="34">
        <f t="shared" si="26"/>
        <v>0</v>
      </c>
      <c r="N48" s="66"/>
      <c r="O48" s="57"/>
      <c r="P48" s="65" t="e">
        <f>VLOOKUP(O48,d!$J$4:$K$27,2,FALSE)</f>
        <v>#N/A</v>
      </c>
      <c r="Q48" s="65" t="b">
        <f t="shared" si="4"/>
        <v>1</v>
      </c>
      <c r="R48" s="34">
        <f t="shared" si="27"/>
        <v>0</v>
      </c>
      <c r="S48" s="57"/>
      <c r="T48" s="76"/>
      <c r="U48" s="65" t="e">
        <f>VLOOKUP(T48,d!$N$4:$O$27,2,FALSE)</f>
        <v>#N/A</v>
      </c>
      <c r="V48" s="65" t="b">
        <f t="shared" si="6"/>
        <v>1</v>
      </c>
      <c r="W48" s="34">
        <f t="shared" si="28"/>
        <v>0</v>
      </c>
      <c r="X48" s="43"/>
      <c r="Y48" s="57"/>
      <c r="Z48" s="65" t="e">
        <f>VLOOKUP(Y48,d!$B$32:$C$55,2,FALSE)</f>
        <v>#N/A</v>
      </c>
      <c r="AA48" s="65" t="b">
        <f t="shared" si="8"/>
        <v>1</v>
      </c>
      <c r="AB48" s="34">
        <f t="shared" si="29"/>
        <v>0</v>
      </c>
      <c r="AC48" s="43"/>
      <c r="AD48" s="57"/>
      <c r="AE48" s="65" t="e">
        <f>VLOOKUP(AD48,d!$F$32:$G$55,2,FALSE)</f>
        <v>#N/A</v>
      </c>
      <c r="AF48" s="65" t="b">
        <f t="shared" si="10"/>
        <v>1</v>
      </c>
      <c r="AG48" s="34">
        <f t="shared" si="30"/>
        <v>0</v>
      </c>
      <c r="AH48" s="43"/>
      <c r="AI48" s="57"/>
      <c r="AJ48" s="65" t="e">
        <f>VLOOKUP(AI48,d!$J$32:$K$55,2,FALSE)</f>
        <v>#N/A</v>
      </c>
      <c r="AK48" s="65" t="b">
        <f t="shared" si="12"/>
        <v>1</v>
      </c>
      <c r="AL48" s="34">
        <f t="shared" si="31"/>
        <v>0</v>
      </c>
      <c r="AM48" s="43"/>
      <c r="AN48" s="57"/>
      <c r="AO48" s="65" t="e">
        <f>VLOOKUP(AN48,d!$N$32:$O$55,2,FALSE)</f>
        <v>#N/A</v>
      </c>
      <c r="AP48" s="65" t="b">
        <f t="shared" si="14"/>
        <v>1</v>
      </c>
      <c r="AQ48" s="34">
        <f t="shared" si="32"/>
        <v>0</v>
      </c>
      <c r="AR48" s="43"/>
      <c r="AS48" s="67">
        <f t="shared" ref="AS48:AT51" si="36">(H48+M48+R48+W48+AB48+AG48+AL48+AQ48)</f>
        <v>0</v>
      </c>
      <c r="AT48" s="67">
        <f t="shared" si="36"/>
        <v>0</v>
      </c>
      <c r="AU48" s="67">
        <f t="shared" si="33"/>
        <v>0</v>
      </c>
      <c r="AV48" s="92" t="str">
        <f>IF(A48&gt;" ",A48,"")</f>
        <v/>
      </c>
      <c r="AW48" s="46" t="s">
        <v>107</v>
      </c>
      <c r="AX48" s="52"/>
      <c r="AZ48" s="50">
        <f>RANK(AU48,AU48:AU51,0)</f>
        <v>1</v>
      </c>
      <c r="BE48" s="52"/>
    </row>
    <row r="49" spans="1:61" ht="13.5" thickBot="1" x14ac:dyDescent="0.25">
      <c r="A49" s="25">
        <f t="shared" ref="A49:A51" si="37">(A48)</f>
        <v>0</v>
      </c>
      <c r="B49" s="46"/>
      <c r="C49" s="114" t="s">
        <v>384</v>
      </c>
      <c r="D49" s="47"/>
      <c r="E49" s="68"/>
      <c r="F49" s="65" t="e">
        <f>VLOOKUP(E49,d!$B$4:$C$27,2,FALSE)</f>
        <v>#N/A</v>
      </c>
      <c r="G49" s="65" t="b">
        <f t="shared" si="24"/>
        <v>1</v>
      </c>
      <c r="H49" s="34">
        <f t="shared" si="25"/>
        <v>0</v>
      </c>
      <c r="I49" s="57"/>
      <c r="J49" s="68"/>
      <c r="K49" s="65" t="e">
        <f>VLOOKUP(J49,d!$F$4:$G$27,2,FALSE)</f>
        <v>#N/A</v>
      </c>
      <c r="L49" s="65" t="b">
        <f t="shared" si="2"/>
        <v>1</v>
      </c>
      <c r="M49" s="34">
        <f t="shared" si="26"/>
        <v>0</v>
      </c>
      <c r="N49" s="66"/>
      <c r="O49" s="57"/>
      <c r="P49" s="65" t="e">
        <f>VLOOKUP(O49,d!$J$4:$K$27,2,FALSE)</f>
        <v>#N/A</v>
      </c>
      <c r="Q49" s="65" t="b">
        <f t="shared" si="4"/>
        <v>1</v>
      </c>
      <c r="R49" s="34">
        <f t="shared" si="27"/>
        <v>0</v>
      </c>
      <c r="S49" s="57"/>
      <c r="T49" s="76"/>
      <c r="U49" s="65" t="e">
        <f>VLOOKUP(T49,d!$N$4:$O$27,2,FALSE)</f>
        <v>#N/A</v>
      </c>
      <c r="V49" s="65" t="b">
        <f t="shared" si="6"/>
        <v>1</v>
      </c>
      <c r="W49" s="34">
        <f t="shared" si="28"/>
        <v>0</v>
      </c>
      <c r="X49" s="43"/>
      <c r="Y49" s="57"/>
      <c r="Z49" s="65" t="e">
        <f>VLOOKUP(Y49,d!$B$32:$C$55,2,FALSE)</f>
        <v>#N/A</v>
      </c>
      <c r="AA49" s="65" t="b">
        <f t="shared" si="8"/>
        <v>1</v>
      </c>
      <c r="AB49" s="34">
        <f t="shared" si="29"/>
        <v>0</v>
      </c>
      <c r="AC49" s="43"/>
      <c r="AD49" s="57"/>
      <c r="AE49" s="65" t="e">
        <f>VLOOKUP(AD49,d!$F$32:$G$55,2,FALSE)</f>
        <v>#N/A</v>
      </c>
      <c r="AF49" s="65" t="b">
        <f t="shared" si="10"/>
        <v>1</v>
      </c>
      <c r="AG49" s="34">
        <f t="shared" si="30"/>
        <v>0</v>
      </c>
      <c r="AH49" s="43"/>
      <c r="AI49" s="57"/>
      <c r="AJ49" s="65" t="e">
        <f>VLOOKUP(AI49,d!$J$32:$K$55,2,FALSE)</f>
        <v>#N/A</v>
      </c>
      <c r="AK49" s="65" t="b">
        <f t="shared" si="12"/>
        <v>1</v>
      </c>
      <c r="AL49" s="34">
        <f t="shared" si="31"/>
        <v>0</v>
      </c>
      <c r="AM49" s="43"/>
      <c r="AN49" s="57"/>
      <c r="AO49" s="65" t="e">
        <f>VLOOKUP(AN49,d!$N$32:$O$55,2,FALSE)</f>
        <v>#N/A</v>
      </c>
      <c r="AP49" s="65" t="b">
        <f t="shared" si="14"/>
        <v>1</v>
      </c>
      <c r="AQ49" s="34">
        <f t="shared" si="32"/>
        <v>0</v>
      </c>
      <c r="AR49" s="43"/>
      <c r="AS49" s="67">
        <f t="shared" si="36"/>
        <v>0</v>
      </c>
      <c r="AT49" s="67">
        <f t="shared" si="36"/>
        <v>0</v>
      </c>
      <c r="AU49" s="26">
        <f t="shared" si="33"/>
        <v>0</v>
      </c>
      <c r="AV49" s="91">
        <f>IF(B48="I",0,SUM(BA48:BA51))</f>
        <v>0</v>
      </c>
      <c r="AW49" s="91">
        <f>IF(AV49=0,0,RANK(AV49,BA$8:BA$1202,0))</f>
        <v>0</v>
      </c>
      <c r="AX49" s="52"/>
      <c r="AZ49" s="50">
        <f>RANK(AU49,AU48:AU51,0)</f>
        <v>1</v>
      </c>
      <c r="BE49" s="52"/>
    </row>
    <row r="50" spans="1:61" ht="13.5" thickBot="1" x14ac:dyDescent="0.25">
      <c r="A50" s="25">
        <f t="shared" si="37"/>
        <v>0</v>
      </c>
      <c r="B50" s="46"/>
      <c r="C50" s="114" t="s">
        <v>385</v>
      </c>
      <c r="D50" s="48"/>
      <c r="E50" s="68"/>
      <c r="F50" s="65" t="e">
        <f>VLOOKUP(E50,d!$B$4:$C$27,2,FALSE)</f>
        <v>#N/A</v>
      </c>
      <c r="G50" s="65" t="b">
        <f t="shared" si="24"/>
        <v>1</v>
      </c>
      <c r="H50" s="34">
        <f t="shared" si="25"/>
        <v>0</v>
      </c>
      <c r="I50" s="57"/>
      <c r="J50" s="68"/>
      <c r="K50" s="65" t="e">
        <f>VLOOKUP(J50,d!$F$4:$G$27,2,FALSE)</f>
        <v>#N/A</v>
      </c>
      <c r="L50" s="65" t="b">
        <f t="shared" si="2"/>
        <v>1</v>
      </c>
      <c r="M50" s="34">
        <f t="shared" si="26"/>
        <v>0</v>
      </c>
      <c r="N50" s="66"/>
      <c r="O50" s="57"/>
      <c r="P50" s="65" t="e">
        <f>VLOOKUP(O50,d!$J$4:$K$27,2,FALSE)</f>
        <v>#N/A</v>
      </c>
      <c r="Q50" s="65" t="b">
        <f t="shared" si="4"/>
        <v>1</v>
      </c>
      <c r="R50" s="34">
        <f t="shared" si="27"/>
        <v>0</v>
      </c>
      <c r="S50" s="57"/>
      <c r="T50" s="76"/>
      <c r="U50" s="65" t="e">
        <f>VLOOKUP(T50,d!$N$4:$O$27,2,FALSE)</f>
        <v>#N/A</v>
      </c>
      <c r="V50" s="65" t="b">
        <f t="shared" si="6"/>
        <v>1</v>
      </c>
      <c r="W50" s="34">
        <f t="shared" si="28"/>
        <v>0</v>
      </c>
      <c r="X50" s="43"/>
      <c r="Y50" s="57"/>
      <c r="Z50" s="65" t="e">
        <f>VLOOKUP(Y50,d!$B$32:$C$55,2,FALSE)</f>
        <v>#N/A</v>
      </c>
      <c r="AA50" s="65" t="b">
        <f t="shared" si="8"/>
        <v>1</v>
      </c>
      <c r="AB50" s="34">
        <f t="shared" si="29"/>
        <v>0</v>
      </c>
      <c r="AC50" s="43"/>
      <c r="AD50" s="57"/>
      <c r="AE50" s="65" t="e">
        <f>VLOOKUP(AD50,d!$F$32:$G$55,2,FALSE)</f>
        <v>#N/A</v>
      </c>
      <c r="AF50" s="65" t="b">
        <f t="shared" si="10"/>
        <v>1</v>
      </c>
      <c r="AG50" s="34">
        <f t="shared" si="30"/>
        <v>0</v>
      </c>
      <c r="AH50" s="43"/>
      <c r="AI50" s="57"/>
      <c r="AJ50" s="65" t="e">
        <f>VLOOKUP(AI50,d!$J$32:$K$55,2,FALSE)</f>
        <v>#N/A</v>
      </c>
      <c r="AK50" s="65" t="b">
        <f t="shared" si="12"/>
        <v>1</v>
      </c>
      <c r="AL50" s="34">
        <f t="shared" si="31"/>
        <v>0</v>
      </c>
      <c r="AM50" s="43"/>
      <c r="AN50" s="57"/>
      <c r="AO50" s="65" t="e">
        <f>VLOOKUP(AN50,d!$N$32:$O$55,2,FALSE)</f>
        <v>#N/A</v>
      </c>
      <c r="AP50" s="65" t="b">
        <f t="shared" si="14"/>
        <v>1</v>
      </c>
      <c r="AQ50" s="34">
        <f t="shared" si="32"/>
        <v>0</v>
      </c>
      <c r="AR50" s="43"/>
      <c r="AS50" s="67">
        <f t="shared" si="36"/>
        <v>0</v>
      </c>
      <c r="AT50" s="67">
        <f t="shared" si="36"/>
        <v>0</v>
      </c>
      <c r="AU50" s="26">
        <f t="shared" si="33"/>
        <v>0</v>
      </c>
      <c r="AV50" s="94">
        <f>IF(B48="I",0,SUM(BB48:BB51))</f>
        <v>0</v>
      </c>
      <c r="AW50" s="94">
        <f>IF(AV50=0,0,RANK(AV50,BB$8:BB$1202,0))</f>
        <v>0</v>
      </c>
      <c r="AX50" s="52"/>
      <c r="AZ50" s="50">
        <f>RANK(AU50,AU48:AU51,0)</f>
        <v>1</v>
      </c>
      <c r="BE50" s="52"/>
    </row>
    <row r="51" spans="1:61" ht="13.5" thickBot="1" x14ac:dyDescent="0.25">
      <c r="A51" s="46">
        <f t="shared" si="37"/>
        <v>0</v>
      </c>
      <c r="B51" s="46"/>
      <c r="C51" s="115" t="s">
        <v>120</v>
      </c>
      <c r="D51" s="49"/>
      <c r="E51" s="69"/>
      <c r="F51" s="70" t="e">
        <f>VLOOKUP(E51,d!$B$4:$C$27,2,FALSE)</f>
        <v>#N/A</v>
      </c>
      <c r="G51" s="70" t="b">
        <f t="shared" si="24"/>
        <v>1</v>
      </c>
      <c r="H51" s="96">
        <f t="shared" si="25"/>
        <v>0</v>
      </c>
      <c r="I51" s="71"/>
      <c r="J51" s="78"/>
      <c r="K51" s="70" t="e">
        <f>VLOOKUP(J51,d!$F$4:$G$27,2,FALSE)</f>
        <v>#N/A</v>
      </c>
      <c r="L51" s="70" t="b">
        <f t="shared" si="2"/>
        <v>1</v>
      </c>
      <c r="M51" s="96">
        <f t="shared" si="26"/>
        <v>0</v>
      </c>
      <c r="N51" s="72"/>
      <c r="O51" s="71"/>
      <c r="P51" s="70" t="e">
        <f>VLOOKUP(O51,d!$J$4:$K$27,2,FALSE)</f>
        <v>#N/A</v>
      </c>
      <c r="Q51" s="70" t="b">
        <f t="shared" si="4"/>
        <v>1</v>
      </c>
      <c r="R51" s="96">
        <f t="shared" si="27"/>
        <v>0</v>
      </c>
      <c r="S51" s="71"/>
      <c r="T51" s="79"/>
      <c r="U51" s="70" t="e">
        <f>VLOOKUP(T51,d!$N$4:$O$27,2,FALSE)</f>
        <v>#N/A</v>
      </c>
      <c r="V51" s="70" t="b">
        <f t="shared" si="6"/>
        <v>1</v>
      </c>
      <c r="W51" s="96">
        <f t="shared" si="28"/>
        <v>0</v>
      </c>
      <c r="X51" s="73"/>
      <c r="Y51" s="71"/>
      <c r="Z51" s="70" t="e">
        <f>VLOOKUP(Y51,d!$B$32:$C$55,2,FALSE)</f>
        <v>#N/A</v>
      </c>
      <c r="AA51" s="70" t="b">
        <f t="shared" si="8"/>
        <v>1</v>
      </c>
      <c r="AB51" s="96">
        <f t="shared" si="29"/>
        <v>0</v>
      </c>
      <c r="AC51" s="73"/>
      <c r="AD51" s="71"/>
      <c r="AE51" s="70" t="e">
        <f>VLOOKUP(AD51,d!$F$32:$G$55,2,FALSE)</f>
        <v>#N/A</v>
      </c>
      <c r="AF51" s="70" t="b">
        <f t="shared" si="10"/>
        <v>1</v>
      </c>
      <c r="AG51" s="96">
        <f t="shared" si="30"/>
        <v>0</v>
      </c>
      <c r="AH51" s="73"/>
      <c r="AI51" s="71"/>
      <c r="AJ51" s="70" t="e">
        <f>VLOOKUP(AI51,d!$J$32:$K$55,2,FALSE)</f>
        <v>#N/A</v>
      </c>
      <c r="AK51" s="70" t="b">
        <f t="shared" si="12"/>
        <v>1</v>
      </c>
      <c r="AL51" s="96">
        <f t="shared" si="31"/>
        <v>0</v>
      </c>
      <c r="AM51" s="73"/>
      <c r="AN51" s="71"/>
      <c r="AO51" s="70" t="e">
        <f>VLOOKUP(AN51,d!$N$32:$O$55,2,FALSE)</f>
        <v>#N/A</v>
      </c>
      <c r="AP51" s="70" t="b">
        <f t="shared" si="14"/>
        <v>1</v>
      </c>
      <c r="AQ51" s="96">
        <f t="shared" si="32"/>
        <v>0</v>
      </c>
      <c r="AR51" s="73"/>
      <c r="AS51" s="74">
        <f t="shared" si="36"/>
        <v>0</v>
      </c>
      <c r="AT51" s="74">
        <f t="shared" si="36"/>
        <v>0</v>
      </c>
      <c r="AU51" s="75">
        <f t="shared" si="33"/>
        <v>0</v>
      </c>
      <c r="AV51" s="90">
        <f>IF(B48="I",0,(AU48+AU49+AU50+AU51-AY51))</f>
        <v>0</v>
      </c>
      <c r="AW51" s="93">
        <f>IF(B48="I",0,IF(BD51&gt;BD$6,0,BD51))</f>
        <v>0</v>
      </c>
      <c r="AX51" s="119">
        <f>MIN(AS48:AS51)</f>
        <v>0</v>
      </c>
      <c r="AY51" s="50">
        <f>MIN(AU48:AU51)</f>
        <v>0</v>
      </c>
      <c r="AZ51" s="50">
        <f>RANK(AU51,AU48:AU51,0)</f>
        <v>1</v>
      </c>
      <c r="BA51" s="118">
        <f>SUM(AS48:AS51)-AX51</f>
        <v>0</v>
      </c>
      <c r="BB51" s="118">
        <f>SUM(AT48:AT51)-(AY51-AX51)</f>
        <v>0</v>
      </c>
      <c r="BC51" s="52">
        <f>IF(B48="I","",IF(SUM(BA48:BB51)=0,AV51,SUM(BA48:BB51)))</f>
        <v>0</v>
      </c>
      <c r="BD51" s="52" t="str">
        <f>IF(B48="I","",IF(BC51=0,"",RANK(BC51,BC$8:BC$500,0)))</f>
        <v/>
      </c>
      <c r="BE51" s="52"/>
    </row>
    <row r="52" spans="1:61" ht="13.5" thickBot="1" x14ac:dyDescent="0.25">
      <c r="A52" s="28"/>
      <c r="B52" s="46"/>
      <c r="C52" s="114" t="s">
        <v>386</v>
      </c>
      <c r="D52" s="47"/>
      <c r="E52" s="57"/>
      <c r="F52" s="65" t="e">
        <f>VLOOKUP(E52,d!$B$4:$C$27,2,FALSE)</f>
        <v>#N/A</v>
      </c>
      <c r="G52" s="65" t="b">
        <f t="shared" si="24"/>
        <v>1</v>
      </c>
      <c r="H52" s="34">
        <f t="shared" ref="H52:H115" si="38">IF(G52,0,F52)</f>
        <v>0</v>
      </c>
      <c r="I52" s="43"/>
      <c r="J52" s="57"/>
      <c r="K52" s="65" t="e">
        <f>VLOOKUP(J52,d!$F$4:$G$27,2,FALSE)</f>
        <v>#N/A</v>
      </c>
      <c r="L52" s="65" t="b">
        <f t="shared" si="2"/>
        <v>1</v>
      </c>
      <c r="M52" s="34">
        <f t="shared" ref="M52:M115" si="39">IF(L52,0,K52)</f>
        <v>0</v>
      </c>
      <c r="N52" s="66"/>
      <c r="O52" s="57"/>
      <c r="P52" s="65" t="e">
        <f>VLOOKUP(O52,d!$J$4:$K$27,2,FALSE)</f>
        <v>#N/A</v>
      </c>
      <c r="Q52" s="65" t="b">
        <f t="shared" si="4"/>
        <v>1</v>
      </c>
      <c r="R52" s="34">
        <f t="shared" ref="R52:R115" si="40">IF(Q52,0,P52)</f>
        <v>0</v>
      </c>
      <c r="S52" s="57"/>
      <c r="T52" s="76"/>
      <c r="U52" s="65" t="e">
        <f>VLOOKUP(T52,d!$N$4:$O$27,2,FALSE)</f>
        <v>#N/A</v>
      </c>
      <c r="V52" s="65" t="b">
        <f t="shared" si="6"/>
        <v>1</v>
      </c>
      <c r="W52" s="34">
        <f t="shared" ref="W52:W115" si="41">IF(V52,0,U52)</f>
        <v>0</v>
      </c>
      <c r="X52" s="43"/>
      <c r="Y52" s="57"/>
      <c r="Z52" s="65" t="e">
        <f>VLOOKUP(Y52,d!$B$32:$C$55,2,FALSE)</f>
        <v>#N/A</v>
      </c>
      <c r="AA52" s="65" t="b">
        <f t="shared" si="8"/>
        <v>1</v>
      </c>
      <c r="AB52" s="34">
        <f t="shared" ref="AB52:AB115" si="42">IF(AA52,0,Z52)</f>
        <v>0</v>
      </c>
      <c r="AC52" s="43"/>
      <c r="AD52" s="57"/>
      <c r="AE52" s="65" t="e">
        <f>VLOOKUP(AD52,d!$F$32:$G$55,2,FALSE)</f>
        <v>#N/A</v>
      </c>
      <c r="AF52" s="65" t="b">
        <f t="shared" si="10"/>
        <v>1</v>
      </c>
      <c r="AG52" s="34">
        <f t="shared" ref="AG52:AG115" si="43">IF(AF52,0,AE52)</f>
        <v>0</v>
      </c>
      <c r="AH52" s="43"/>
      <c r="AI52" s="57"/>
      <c r="AJ52" s="65" t="e">
        <f>VLOOKUP(AI52,d!$J$32:$K$55,2,FALSE)</f>
        <v>#N/A</v>
      </c>
      <c r="AK52" s="65" t="b">
        <f t="shared" si="12"/>
        <v>1</v>
      </c>
      <c r="AL52" s="34">
        <f t="shared" ref="AL52:AL115" si="44">IF(AK52,0,AJ52)</f>
        <v>0</v>
      </c>
      <c r="AM52" s="43"/>
      <c r="AN52" s="57"/>
      <c r="AO52" s="65" t="e">
        <f>VLOOKUP(AN52,d!$N$32:$O$55,2,FALSE)</f>
        <v>#N/A</v>
      </c>
      <c r="AP52" s="65" t="b">
        <f t="shared" si="14"/>
        <v>1</v>
      </c>
      <c r="AQ52" s="34">
        <f t="shared" ref="AQ52:AQ115" si="45">IF(AP52,0,AO52)</f>
        <v>0</v>
      </c>
      <c r="AR52" s="43"/>
      <c r="AS52" s="67">
        <f t="shared" ref="AS52:AS115" si="46">(H52+M52+R52+W52+AB52+AG52+AL52+AQ52)</f>
        <v>0</v>
      </c>
      <c r="AT52" s="67">
        <f t="shared" ref="AT52:AT115" si="47">(I52+N52+S52+X52+AC52+AH52+AM52+AR52)</f>
        <v>0</v>
      </c>
      <c r="AU52" s="67">
        <f t="shared" ref="AU52:AU115" si="48">SUM(AS52:AT52)</f>
        <v>0</v>
      </c>
      <c r="AV52" s="92" t="str">
        <f>IF(A52&gt;" ",A52,"")</f>
        <v/>
      </c>
      <c r="AW52" s="46" t="s">
        <v>107</v>
      </c>
      <c r="AX52" s="52"/>
      <c r="AZ52" s="50">
        <f>RANK(AU52,AU52:AU55,0)</f>
        <v>1</v>
      </c>
      <c r="BE52" s="52"/>
      <c r="BG52" s="52"/>
      <c r="BI52" s="52"/>
    </row>
    <row r="53" spans="1:61" ht="13.5" thickBot="1" x14ac:dyDescent="0.25">
      <c r="A53" s="25">
        <f t="shared" ref="A53:A55" si="49">(A52)</f>
        <v>0</v>
      </c>
      <c r="B53" s="46"/>
      <c r="C53" s="114" t="s">
        <v>387</v>
      </c>
      <c r="D53" s="47"/>
      <c r="E53" s="68"/>
      <c r="F53" s="65" t="e">
        <f>VLOOKUP(E53,d!$B$4:$C$27,2,FALSE)</f>
        <v>#N/A</v>
      </c>
      <c r="G53" s="65" t="b">
        <f t="shared" si="24"/>
        <v>1</v>
      </c>
      <c r="H53" s="34">
        <f t="shared" si="38"/>
        <v>0</v>
      </c>
      <c r="I53" s="57"/>
      <c r="J53" s="68"/>
      <c r="K53" s="65" t="e">
        <f>VLOOKUP(J53,d!$F$4:$G$27,2,FALSE)</f>
        <v>#N/A</v>
      </c>
      <c r="L53" s="65" t="b">
        <f t="shared" si="2"/>
        <v>1</v>
      </c>
      <c r="M53" s="34">
        <f t="shared" si="39"/>
        <v>0</v>
      </c>
      <c r="N53" s="66"/>
      <c r="O53" s="57"/>
      <c r="P53" s="65" t="e">
        <f>VLOOKUP(O53,d!$J$4:$K$27,2,FALSE)</f>
        <v>#N/A</v>
      </c>
      <c r="Q53" s="65" t="b">
        <f t="shared" si="4"/>
        <v>1</v>
      </c>
      <c r="R53" s="34">
        <f t="shared" si="40"/>
        <v>0</v>
      </c>
      <c r="S53" s="57"/>
      <c r="T53" s="76"/>
      <c r="U53" s="65" t="e">
        <f>VLOOKUP(T53,d!$N$4:$O$27,2,FALSE)</f>
        <v>#N/A</v>
      </c>
      <c r="V53" s="65" t="b">
        <f t="shared" si="6"/>
        <v>1</v>
      </c>
      <c r="W53" s="34">
        <f t="shared" si="41"/>
        <v>0</v>
      </c>
      <c r="X53" s="43"/>
      <c r="Y53" s="57"/>
      <c r="Z53" s="65" t="e">
        <f>VLOOKUP(Y53,d!$B$32:$C$55,2,FALSE)</f>
        <v>#N/A</v>
      </c>
      <c r="AA53" s="65" t="b">
        <f t="shared" si="8"/>
        <v>1</v>
      </c>
      <c r="AB53" s="34">
        <f t="shared" si="42"/>
        <v>0</v>
      </c>
      <c r="AC53" s="43"/>
      <c r="AD53" s="57"/>
      <c r="AE53" s="65" t="e">
        <f>VLOOKUP(AD53,d!$F$32:$G$55,2,FALSE)</f>
        <v>#N/A</v>
      </c>
      <c r="AF53" s="65" t="b">
        <f t="shared" si="10"/>
        <v>1</v>
      </c>
      <c r="AG53" s="34">
        <f t="shared" si="43"/>
        <v>0</v>
      </c>
      <c r="AH53" s="43"/>
      <c r="AI53" s="57"/>
      <c r="AJ53" s="65" t="e">
        <f>VLOOKUP(AI53,d!$J$32:$K$55,2,FALSE)</f>
        <v>#N/A</v>
      </c>
      <c r="AK53" s="65" t="b">
        <f t="shared" si="12"/>
        <v>1</v>
      </c>
      <c r="AL53" s="34">
        <f t="shared" si="44"/>
        <v>0</v>
      </c>
      <c r="AM53" s="43"/>
      <c r="AN53" s="57"/>
      <c r="AO53" s="65" t="e">
        <f>VLOOKUP(AN53,d!$N$32:$O$55,2,FALSE)</f>
        <v>#N/A</v>
      </c>
      <c r="AP53" s="65" t="b">
        <f t="shared" si="14"/>
        <v>1</v>
      </c>
      <c r="AQ53" s="34">
        <f t="shared" si="45"/>
        <v>0</v>
      </c>
      <c r="AR53" s="43"/>
      <c r="AS53" s="67">
        <f t="shared" si="46"/>
        <v>0</v>
      </c>
      <c r="AT53" s="67">
        <f t="shared" si="47"/>
        <v>0</v>
      </c>
      <c r="AU53" s="26">
        <f t="shared" si="48"/>
        <v>0</v>
      </c>
      <c r="AV53" s="91">
        <f>IF(B52="I",0,SUM(BA52:BA55))</f>
        <v>0</v>
      </c>
      <c r="AW53" s="91">
        <f>IF(AV53=0,0,RANK(AV53,BA$8:BA$1202,0))</f>
        <v>0</v>
      </c>
      <c r="AX53" s="52"/>
      <c r="AZ53" s="50">
        <f>RANK(AU53,AU52:AU55,0)</f>
        <v>1</v>
      </c>
      <c r="BE53" s="52"/>
      <c r="BG53" s="52"/>
    </row>
    <row r="54" spans="1:61" ht="13.5" thickBot="1" x14ac:dyDescent="0.25">
      <c r="A54" s="25">
        <f t="shared" si="49"/>
        <v>0</v>
      </c>
      <c r="B54" s="46"/>
      <c r="C54" s="114" t="s">
        <v>388</v>
      </c>
      <c r="D54" s="48"/>
      <c r="E54" s="68"/>
      <c r="F54" s="65" t="e">
        <f>VLOOKUP(E54,d!$B$4:$C$27,2,FALSE)</f>
        <v>#N/A</v>
      </c>
      <c r="G54" s="65" t="b">
        <f t="shared" si="24"/>
        <v>1</v>
      </c>
      <c r="H54" s="34">
        <f t="shared" si="38"/>
        <v>0</v>
      </c>
      <c r="I54" s="57"/>
      <c r="J54" s="68"/>
      <c r="K54" s="65" t="e">
        <f>VLOOKUP(J54,d!$F$4:$G$27,2,FALSE)</f>
        <v>#N/A</v>
      </c>
      <c r="L54" s="65" t="b">
        <f t="shared" si="2"/>
        <v>1</v>
      </c>
      <c r="M54" s="34">
        <f t="shared" si="39"/>
        <v>0</v>
      </c>
      <c r="N54" s="66"/>
      <c r="O54" s="57"/>
      <c r="P54" s="65" t="e">
        <f>VLOOKUP(O54,d!$J$4:$K$27,2,FALSE)</f>
        <v>#N/A</v>
      </c>
      <c r="Q54" s="65" t="b">
        <f t="shared" si="4"/>
        <v>1</v>
      </c>
      <c r="R54" s="34">
        <f t="shared" si="40"/>
        <v>0</v>
      </c>
      <c r="S54" s="57"/>
      <c r="T54" s="76"/>
      <c r="U54" s="65" t="e">
        <f>VLOOKUP(T54,d!$N$4:$O$27,2,FALSE)</f>
        <v>#N/A</v>
      </c>
      <c r="V54" s="65" t="b">
        <f t="shared" si="6"/>
        <v>1</v>
      </c>
      <c r="W54" s="34">
        <f t="shared" si="41"/>
        <v>0</v>
      </c>
      <c r="X54" s="43"/>
      <c r="Y54" s="57"/>
      <c r="Z54" s="65" t="e">
        <f>VLOOKUP(Y54,d!$B$32:$C$55,2,FALSE)</f>
        <v>#N/A</v>
      </c>
      <c r="AA54" s="65" t="b">
        <f t="shared" si="8"/>
        <v>1</v>
      </c>
      <c r="AB54" s="34">
        <f t="shared" si="42"/>
        <v>0</v>
      </c>
      <c r="AC54" s="43"/>
      <c r="AD54" s="57"/>
      <c r="AE54" s="65" t="e">
        <f>VLOOKUP(AD54,d!$F$32:$G$55,2,FALSE)</f>
        <v>#N/A</v>
      </c>
      <c r="AF54" s="65" t="b">
        <f t="shared" si="10"/>
        <v>1</v>
      </c>
      <c r="AG54" s="34">
        <f t="shared" si="43"/>
        <v>0</v>
      </c>
      <c r="AH54" s="43"/>
      <c r="AI54" s="57"/>
      <c r="AJ54" s="65" t="e">
        <f>VLOOKUP(AI54,d!$J$32:$K$55,2,FALSE)</f>
        <v>#N/A</v>
      </c>
      <c r="AK54" s="65" t="b">
        <f t="shared" si="12"/>
        <v>1</v>
      </c>
      <c r="AL54" s="34">
        <f t="shared" si="44"/>
        <v>0</v>
      </c>
      <c r="AM54" s="43"/>
      <c r="AN54" s="57"/>
      <c r="AO54" s="65" t="e">
        <f>VLOOKUP(AN54,d!$N$32:$O$55,2,FALSE)</f>
        <v>#N/A</v>
      </c>
      <c r="AP54" s="65" t="b">
        <f t="shared" si="14"/>
        <v>1</v>
      </c>
      <c r="AQ54" s="34">
        <f t="shared" si="45"/>
        <v>0</v>
      </c>
      <c r="AR54" s="43"/>
      <c r="AS54" s="67">
        <f t="shared" si="46"/>
        <v>0</v>
      </c>
      <c r="AT54" s="67">
        <f t="shared" si="47"/>
        <v>0</v>
      </c>
      <c r="AU54" s="26">
        <f t="shared" si="48"/>
        <v>0</v>
      </c>
      <c r="AV54" s="94">
        <f>IF(B52="I",0,SUM(BB52:BB55))</f>
        <v>0</v>
      </c>
      <c r="AW54" s="94">
        <f>IF(AV54=0,0,RANK(AV54,BB$8:BB$1202,0))</f>
        <v>0</v>
      </c>
      <c r="AX54" s="52"/>
      <c r="AZ54" s="50">
        <f>RANK(AU54,AU52:AU55,0)</f>
        <v>1</v>
      </c>
      <c r="BE54" s="52"/>
      <c r="BG54" s="52"/>
    </row>
    <row r="55" spans="1:61" ht="13.5" thickBot="1" x14ac:dyDescent="0.25">
      <c r="A55" s="46">
        <f t="shared" si="49"/>
        <v>0</v>
      </c>
      <c r="B55" s="46"/>
      <c r="C55" s="115" t="s">
        <v>389</v>
      </c>
      <c r="D55" s="49"/>
      <c r="E55" s="69"/>
      <c r="F55" s="70" t="e">
        <f>VLOOKUP(E55,d!$B$4:$C$27,2,FALSE)</f>
        <v>#N/A</v>
      </c>
      <c r="G55" s="70" t="b">
        <f t="shared" si="24"/>
        <v>1</v>
      </c>
      <c r="H55" s="96">
        <f t="shared" si="38"/>
        <v>0</v>
      </c>
      <c r="I55" s="71"/>
      <c r="J55" s="78"/>
      <c r="K55" s="70" t="e">
        <f>VLOOKUP(J55,d!$F$4:$G$27,2,FALSE)</f>
        <v>#N/A</v>
      </c>
      <c r="L55" s="70" t="b">
        <f t="shared" si="2"/>
        <v>1</v>
      </c>
      <c r="M55" s="96">
        <f t="shared" si="39"/>
        <v>0</v>
      </c>
      <c r="N55" s="72"/>
      <c r="O55" s="71"/>
      <c r="P55" s="70" t="e">
        <f>VLOOKUP(O55,d!$J$4:$K$27,2,FALSE)</f>
        <v>#N/A</v>
      </c>
      <c r="Q55" s="70" t="b">
        <f t="shared" si="4"/>
        <v>1</v>
      </c>
      <c r="R55" s="96">
        <f t="shared" si="40"/>
        <v>0</v>
      </c>
      <c r="S55" s="71"/>
      <c r="T55" s="79"/>
      <c r="U55" s="70" t="e">
        <f>VLOOKUP(T55,d!$N$4:$O$27,2,FALSE)</f>
        <v>#N/A</v>
      </c>
      <c r="V55" s="70" t="b">
        <f t="shared" si="6"/>
        <v>1</v>
      </c>
      <c r="W55" s="96">
        <f t="shared" si="41"/>
        <v>0</v>
      </c>
      <c r="X55" s="73"/>
      <c r="Y55" s="71"/>
      <c r="Z55" s="70" t="e">
        <f>VLOOKUP(Y55,d!$B$32:$C$55,2,FALSE)</f>
        <v>#N/A</v>
      </c>
      <c r="AA55" s="70" t="b">
        <f t="shared" si="8"/>
        <v>1</v>
      </c>
      <c r="AB55" s="96">
        <f t="shared" si="42"/>
        <v>0</v>
      </c>
      <c r="AC55" s="73"/>
      <c r="AD55" s="71"/>
      <c r="AE55" s="70" t="e">
        <f>VLOOKUP(AD55,d!$F$32:$G$55,2,FALSE)</f>
        <v>#N/A</v>
      </c>
      <c r="AF55" s="70" t="b">
        <f t="shared" si="10"/>
        <v>1</v>
      </c>
      <c r="AG55" s="96">
        <f t="shared" si="43"/>
        <v>0</v>
      </c>
      <c r="AH55" s="73"/>
      <c r="AI55" s="71"/>
      <c r="AJ55" s="70" t="e">
        <f>VLOOKUP(AI55,d!$J$32:$K$55,2,FALSE)</f>
        <v>#N/A</v>
      </c>
      <c r="AK55" s="70" t="b">
        <f t="shared" si="12"/>
        <v>1</v>
      </c>
      <c r="AL55" s="96">
        <f t="shared" si="44"/>
        <v>0</v>
      </c>
      <c r="AM55" s="73"/>
      <c r="AN55" s="71"/>
      <c r="AO55" s="70" t="e">
        <f>VLOOKUP(AN55,d!$N$32:$O$55,2,FALSE)</f>
        <v>#N/A</v>
      </c>
      <c r="AP55" s="70" t="b">
        <f t="shared" si="14"/>
        <v>1</v>
      </c>
      <c r="AQ55" s="96">
        <f t="shared" si="45"/>
        <v>0</v>
      </c>
      <c r="AR55" s="73"/>
      <c r="AS55" s="74">
        <f t="shared" si="46"/>
        <v>0</v>
      </c>
      <c r="AT55" s="74">
        <f t="shared" si="47"/>
        <v>0</v>
      </c>
      <c r="AU55" s="75">
        <f t="shared" si="48"/>
        <v>0</v>
      </c>
      <c r="AV55" s="90">
        <f>IF(B52="I",0,(AU52+AU53+AU54+AU55-AY55))</f>
        <v>0</v>
      </c>
      <c r="AW55" s="93">
        <f>IF(B52="I",0,IF(BD55&gt;BD$6,0,BD55))</f>
        <v>0</v>
      </c>
      <c r="AX55" s="119">
        <f>MIN(AS52:AS55)</f>
        <v>0</v>
      </c>
      <c r="AY55" s="50">
        <f>MIN(AU52:AU55)</f>
        <v>0</v>
      </c>
      <c r="AZ55" s="50">
        <f>RANK(AU55,AU52:AU55,0)</f>
        <v>1</v>
      </c>
      <c r="BA55" s="118">
        <f>SUM(AS52:AS55)-AX55</f>
        <v>0</v>
      </c>
      <c r="BB55" s="118">
        <f>SUM(AT52:AT55)-(AY55-AX55)</f>
        <v>0</v>
      </c>
      <c r="BC55" s="52">
        <f>IF(B52="I","",IF(SUM(BA52:BB55)=0,AV55,SUM(BA52:BB55)))</f>
        <v>0</v>
      </c>
      <c r="BD55" s="52" t="str">
        <f>IF(B52="I","",IF(BC55=0,"",RANK(BC55,BC$8:BC$500,0)))</f>
        <v/>
      </c>
      <c r="BE55" s="52"/>
      <c r="BG55" s="52"/>
    </row>
    <row r="56" spans="1:61" ht="13.5" thickBot="1" x14ac:dyDescent="0.25">
      <c r="A56" s="28"/>
      <c r="B56" s="46"/>
      <c r="C56" s="114" t="s">
        <v>390</v>
      </c>
      <c r="D56" s="47"/>
      <c r="E56" s="57"/>
      <c r="F56" s="65" t="e">
        <f>VLOOKUP(E56,d!$B$4:$C$27,2,FALSE)</f>
        <v>#N/A</v>
      </c>
      <c r="G56" s="65" t="b">
        <f t="shared" si="24"/>
        <v>1</v>
      </c>
      <c r="H56" s="34">
        <f t="shared" si="38"/>
        <v>0</v>
      </c>
      <c r="I56" s="43"/>
      <c r="J56" s="57"/>
      <c r="K56" s="65" t="e">
        <f>VLOOKUP(J56,d!$F$4:$G$27,2,FALSE)</f>
        <v>#N/A</v>
      </c>
      <c r="L56" s="65" t="b">
        <f t="shared" si="2"/>
        <v>1</v>
      </c>
      <c r="M56" s="34">
        <f t="shared" si="39"/>
        <v>0</v>
      </c>
      <c r="N56" s="66"/>
      <c r="O56" s="57"/>
      <c r="P56" s="65" t="e">
        <f>VLOOKUP(O56,d!$J$4:$K$27,2,FALSE)</f>
        <v>#N/A</v>
      </c>
      <c r="Q56" s="65" t="b">
        <f t="shared" si="4"/>
        <v>1</v>
      </c>
      <c r="R56" s="34">
        <f t="shared" si="40"/>
        <v>0</v>
      </c>
      <c r="S56" s="57"/>
      <c r="T56" s="76"/>
      <c r="U56" s="65" t="e">
        <f>VLOOKUP(T56,d!$N$4:$O$27,2,FALSE)</f>
        <v>#N/A</v>
      </c>
      <c r="V56" s="65" t="b">
        <f t="shared" si="6"/>
        <v>1</v>
      </c>
      <c r="W56" s="34">
        <f t="shared" si="41"/>
        <v>0</v>
      </c>
      <c r="X56" s="43">
        <v>0</v>
      </c>
      <c r="Y56" s="57"/>
      <c r="Z56" s="65" t="e">
        <f>VLOOKUP(Y56,d!$B$32:$C$55,2,FALSE)</f>
        <v>#N/A</v>
      </c>
      <c r="AA56" s="65" t="b">
        <f t="shared" si="8"/>
        <v>1</v>
      </c>
      <c r="AB56" s="34">
        <f t="shared" si="42"/>
        <v>0</v>
      </c>
      <c r="AC56" s="43"/>
      <c r="AD56" s="57"/>
      <c r="AE56" s="65" t="e">
        <f>VLOOKUP(AD56,d!$F$32:$G$55,2,FALSE)</f>
        <v>#N/A</v>
      </c>
      <c r="AF56" s="65" t="b">
        <f t="shared" si="10"/>
        <v>1</v>
      </c>
      <c r="AG56" s="34">
        <f t="shared" si="43"/>
        <v>0</v>
      </c>
      <c r="AH56" s="43"/>
      <c r="AI56" s="57"/>
      <c r="AJ56" s="65" t="e">
        <f>VLOOKUP(AI56,d!$J$32:$K$55,2,FALSE)</f>
        <v>#N/A</v>
      </c>
      <c r="AK56" s="65" t="b">
        <f t="shared" si="12"/>
        <v>1</v>
      </c>
      <c r="AL56" s="34">
        <f t="shared" si="44"/>
        <v>0</v>
      </c>
      <c r="AM56" s="43"/>
      <c r="AN56" s="57"/>
      <c r="AO56" s="65" t="e">
        <f>VLOOKUP(AN56,d!$N$32:$O$55,2,FALSE)</f>
        <v>#N/A</v>
      </c>
      <c r="AP56" s="65" t="b">
        <f t="shared" si="14"/>
        <v>1</v>
      </c>
      <c r="AQ56" s="34">
        <f t="shared" si="45"/>
        <v>0</v>
      </c>
      <c r="AR56" s="43"/>
      <c r="AS56" s="67">
        <f t="shared" si="46"/>
        <v>0</v>
      </c>
      <c r="AT56" s="67">
        <f t="shared" si="47"/>
        <v>0</v>
      </c>
      <c r="AU56" s="67">
        <f t="shared" si="48"/>
        <v>0</v>
      </c>
      <c r="AV56" s="92" t="str">
        <f>IF(A56&gt;" ",A56,"")</f>
        <v/>
      </c>
      <c r="AW56" s="46" t="s">
        <v>107</v>
      </c>
      <c r="AX56" s="52"/>
      <c r="AZ56" s="50">
        <f>RANK(AU56,AU56:AU59,0)</f>
        <v>1</v>
      </c>
      <c r="BE56" s="52"/>
      <c r="BG56" s="52"/>
      <c r="BI56" s="52"/>
    </row>
    <row r="57" spans="1:61" ht="13.5" thickBot="1" x14ac:dyDescent="0.25">
      <c r="A57" s="25">
        <f t="shared" ref="A57:A59" si="50">(A56)</f>
        <v>0</v>
      </c>
      <c r="B57" s="46"/>
      <c r="C57" s="114" t="s">
        <v>391</v>
      </c>
      <c r="D57" s="47"/>
      <c r="E57" s="68"/>
      <c r="F57" s="65" t="e">
        <f>VLOOKUP(E57,d!$B$4:$C$27,2,FALSE)</f>
        <v>#N/A</v>
      </c>
      <c r="G57" s="65" t="b">
        <f t="shared" si="24"/>
        <v>1</v>
      </c>
      <c r="H57" s="34">
        <f t="shared" si="38"/>
        <v>0</v>
      </c>
      <c r="I57" s="57"/>
      <c r="J57" s="68"/>
      <c r="K57" s="65" t="e">
        <f>VLOOKUP(J57,d!$F$4:$G$27,2,FALSE)</f>
        <v>#N/A</v>
      </c>
      <c r="L57" s="65" t="b">
        <f t="shared" si="2"/>
        <v>1</v>
      </c>
      <c r="M57" s="34">
        <f t="shared" si="39"/>
        <v>0</v>
      </c>
      <c r="N57" s="66"/>
      <c r="O57" s="57"/>
      <c r="P57" s="65" t="e">
        <f>VLOOKUP(O57,d!$J$4:$K$27,2,FALSE)</f>
        <v>#N/A</v>
      </c>
      <c r="Q57" s="65" t="b">
        <f t="shared" si="4"/>
        <v>1</v>
      </c>
      <c r="R57" s="34">
        <f t="shared" si="40"/>
        <v>0</v>
      </c>
      <c r="S57" s="57"/>
      <c r="T57" s="76"/>
      <c r="U57" s="65" t="e">
        <f>VLOOKUP(T57,d!$N$4:$O$27,2,FALSE)</f>
        <v>#N/A</v>
      </c>
      <c r="V57" s="65" t="b">
        <f t="shared" si="6"/>
        <v>1</v>
      </c>
      <c r="W57" s="34">
        <f t="shared" si="41"/>
        <v>0</v>
      </c>
      <c r="X57" s="43">
        <v>0</v>
      </c>
      <c r="Y57" s="57"/>
      <c r="Z57" s="65" t="e">
        <f>VLOOKUP(Y57,d!$B$32:$C$55,2,FALSE)</f>
        <v>#N/A</v>
      </c>
      <c r="AA57" s="65" t="b">
        <f t="shared" si="8"/>
        <v>1</v>
      </c>
      <c r="AB57" s="34">
        <f t="shared" si="42"/>
        <v>0</v>
      </c>
      <c r="AC57" s="43"/>
      <c r="AD57" s="57"/>
      <c r="AE57" s="65" t="e">
        <f>VLOOKUP(AD57,d!$F$32:$G$55,2,FALSE)</f>
        <v>#N/A</v>
      </c>
      <c r="AF57" s="65" t="b">
        <f t="shared" si="10"/>
        <v>1</v>
      </c>
      <c r="AG57" s="34">
        <f t="shared" si="43"/>
        <v>0</v>
      </c>
      <c r="AH57" s="43"/>
      <c r="AI57" s="57"/>
      <c r="AJ57" s="65" t="e">
        <f>VLOOKUP(AI57,d!$J$32:$K$55,2,FALSE)</f>
        <v>#N/A</v>
      </c>
      <c r="AK57" s="65" t="b">
        <f t="shared" si="12"/>
        <v>1</v>
      </c>
      <c r="AL57" s="34">
        <f t="shared" si="44"/>
        <v>0</v>
      </c>
      <c r="AM57" s="43"/>
      <c r="AN57" s="57"/>
      <c r="AO57" s="65" t="e">
        <f>VLOOKUP(AN57,d!$N$32:$O$55,2,FALSE)</f>
        <v>#N/A</v>
      </c>
      <c r="AP57" s="65" t="b">
        <f t="shared" si="14"/>
        <v>1</v>
      </c>
      <c r="AQ57" s="34">
        <f t="shared" si="45"/>
        <v>0</v>
      </c>
      <c r="AR57" s="43"/>
      <c r="AS57" s="67">
        <f t="shared" si="46"/>
        <v>0</v>
      </c>
      <c r="AT57" s="67">
        <f t="shared" si="47"/>
        <v>0</v>
      </c>
      <c r="AU57" s="26">
        <f t="shared" si="48"/>
        <v>0</v>
      </c>
      <c r="AV57" s="91">
        <f>IF(B56="I",0,SUM(BA56:BA59))</f>
        <v>0</v>
      </c>
      <c r="AW57" s="91">
        <f>IF(AV57=0,0,RANK(AV57,BA$8:BA$1202,0))</f>
        <v>0</v>
      </c>
      <c r="AX57" s="52"/>
      <c r="AZ57" s="50">
        <f>RANK(AU57,AU56:AU59,0)</f>
        <v>1</v>
      </c>
      <c r="BE57" s="52"/>
      <c r="BG57" s="52"/>
    </row>
    <row r="58" spans="1:61" ht="13.5" thickBot="1" x14ac:dyDescent="0.25">
      <c r="A58" s="25">
        <f t="shared" si="50"/>
        <v>0</v>
      </c>
      <c r="B58" s="46"/>
      <c r="C58" s="114" t="s">
        <v>392</v>
      </c>
      <c r="D58" s="48"/>
      <c r="E58" s="68"/>
      <c r="F58" s="65" t="e">
        <f>VLOOKUP(E58,d!$B$4:$C$27,2,FALSE)</f>
        <v>#N/A</v>
      </c>
      <c r="G58" s="65" t="b">
        <f t="shared" si="24"/>
        <v>1</v>
      </c>
      <c r="H58" s="34">
        <f t="shared" si="38"/>
        <v>0</v>
      </c>
      <c r="I58" s="57"/>
      <c r="J58" s="68"/>
      <c r="K58" s="65" t="e">
        <f>VLOOKUP(J58,d!$F$4:$G$27,2,FALSE)</f>
        <v>#N/A</v>
      </c>
      <c r="L58" s="65" t="b">
        <f t="shared" si="2"/>
        <v>1</v>
      </c>
      <c r="M58" s="34">
        <f t="shared" si="39"/>
        <v>0</v>
      </c>
      <c r="N58" s="66"/>
      <c r="O58" s="57"/>
      <c r="P58" s="65" t="e">
        <f>VLOOKUP(O58,d!$J$4:$K$27,2,FALSE)</f>
        <v>#N/A</v>
      </c>
      <c r="Q58" s="65" t="b">
        <f t="shared" si="4"/>
        <v>1</v>
      </c>
      <c r="R58" s="34">
        <f t="shared" si="40"/>
        <v>0</v>
      </c>
      <c r="S58" s="57"/>
      <c r="T58" s="76"/>
      <c r="U58" s="65" t="e">
        <f>VLOOKUP(T58,d!$N$4:$O$27,2,FALSE)</f>
        <v>#N/A</v>
      </c>
      <c r="V58" s="65" t="b">
        <f t="shared" si="6"/>
        <v>1</v>
      </c>
      <c r="W58" s="34">
        <f t="shared" si="41"/>
        <v>0</v>
      </c>
      <c r="X58" s="43"/>
      <c r="Y58" s="57"/>
      <c r="Z58" s="65" t="e">
        <f>VLOOKUP(Y58,d!$B$32:$C$55,2,FALSE)</f>
        <v>#N/A</v>
      </c>
      <c r="AA58" s="65" t="b">
        <f t="shared" si="8"/>
        <v>1</v>
      </c>
      <c r="AB58" s="34">
        <f t="shared" si="42"/>
        <v>0</v>
      </c>
      <c r="AC58" s="43"/>
      <c r="AD58" s="57"/>
      <c r="AE58" s="65" t="e">
        <f>VLOOKUP(AD58,d!$F$32:$G$55,2,FALSE)</f>
        <v>#N/A</v>
      </c>
      <c r="AF58" s="65" t="b">
        <f t="shared" si="10"/>
        <v>1</v>
      </c>
      <c r="AG58" s="34">
        <f t="shared" si="43"/>
        <v>0</v>
      </c>
      <c r="AH58" s="43"/>
      <c r="AI58" s="57"/>
      <c r="AJ58" s="65" t="e">
        <f>VLOOKUP(AI58,d!$J$32:$K$55,2,FALSE)</f>
        <v>#N/A</v>
      </c>
      <c r="AK58" s="65" t="b">
        <f t="shared" si="12"/>
        <v>1</v>
      </c>
      <c r="AL58" s="34">
        <f t="shared" si="44"/>
        <v>0</v>
      </c>
      <c r="AM58" s="43"/>
      <c r="AN58" s="57"/>
      <c r="AO58" s="65" t="e">
        <f>VLOOKUP(AN58,d!$N$32:$O$55,2,FALSE)</f>
        <v>#N/A</v>
      </c>
      <c r="AP58" s="65" t="b">
        <f t="shared" si="14"/>
        <v>1</v>
      </c>
      <c r="AQ58" s="34">
        <f t="shared" si="45"/>
        <v>0</v>
      </c>
      <c r="AR58" s="43"/>
      <c r="AS58" s="67">
        <f t="shared" si="46"/>
        <v>0</v>
      </c>
      <c r="AT58" s="67">
        <f t="shared" si="47"/>
        <v>0</v>
      </c>
      <c r="AU58" s="26">
        <f t="shared" si="48"/>
        <v>0</v>
      </c>
      <c r="AV58" s="94">
        <f>IF(B56="I",0,SUM(BB56:BB59))</f>
        <v>0</v>
      </c>
      <c r="AW58" s="94">
        <f>IF(AV58=0,0,RANK(AV58,BB$8:BB$1202,0))</f>
        <v>0</v>
      </c>
      <c r="AX58" s="52"/>
      <c r="AZ58" s="50">
        <f>RANK(AU58,AU56:AU59,0)</f>
        <v>1</v>
      </c>
      <c r="BE58" s="52"/>
      <c r="BG58" s="52"/>
    </row>
    <row r="59" spans="1:61" ht="13.5" thickBot="1" x14ac:dyDescent="0.25">
      <c r="A59" s="46">
        <f t="shared" si="50"/>
        <v>0</v>
      </c>
      <c r="B59" s="46"/>
      <c r="C59" s="115" t="s">
        <v>393</v>
      </c>
      <c r="D59" s="49"/>
      <c r="E59" s="69"/>
      <c r="F59" s="70" t="e">
        <f>VLOOKUP(E59,d!$B$4:$C$27,2,FALSE)</f>
        <v>#N/A</v>
      </c>
      <c r="G59" s="70" t="b">
        <f t="shared" si="24"/>
        <v>1</v>
      </c>
      <c r="H59" s="96">
        <f t="shared" si="38"/>
        <v>0</v>
      </c>
      <c r="I59" s="71"/>
      <c r="J59" s="78"/>
      <c r="K59" s="70" t="e">
        <f>VLOOKUP(J59,d!$F$4:$G$27,2,FALSE)</f>
        <v>#N/A</v>
      </c>
      <c r="L59" s="70" t="b">
        <f t="shared" si="2"/>
        <v>1</v>
      </c>
      <c r="M59" s="96">
        <f t="shared" si="39"/>
        <v>0</v>
      </c>
      <c r="N59" s="72"/>
      <c r="O59" s="71"/>
      <c r="P59" s="70" t="e">
        <f>VLOOKUP(O59,d!$J$4:$K$27,2,FALSE)</f>
        <v>#N/A</v>
      </c>
      <c r="Q59" s="70" t="b">
        <f t="shared" si="4"/>
        <v>1</v>
      </c>
      <c r="R59" s="96">
        <f t="shared" si="40"/>
        <v>0</v>
      </c>
      <c r="S59" s="71"/>
      <c r="T59" s="79"/>
      <c r="U59" s="70" t="e">
        <f>VLOOKUP(T59,d!$N$4:$O$27,2,FALSE)</f>
        <v>#N/A</v>
      </c>
      <c r="V59" s="70" t="b">
        <f t="shared" si="6"/>
        <v>1</v>
      </c>
      <c r="W59" s="96">
        <f t="shared" si="41"/>
        <v>0</v>
      </c>
      <c r="X59" s="73"/>
      <c r="Y59" s="71"/>
      <c r="Z59" s="70" t="e">
        <f>VLOOKUP(Y59,d!$B$32:$C$55,2,FALSE)</f>
        <v>#N/A</v>
      </c>
      <c r="AA59" s="70" t="b">
        <f t="shared" si="8"/>
        <v>1</v>
      </c>
      <c r="AB59" s="96">
        <f t="shared" si="42"/>
        <v>0</v>
      </c>
      <c r="AC59" s="73"/>
      <c r="AD59" s="71"/>
      <c r="AE59" s="70" t="e">
        <f>VLOOKUP(AD59,d!$F$32:$G$55,2,FALSE)</f>
        <v>#N/A</v>
      </c>
      <c r="AF59" s="70" t="b">
        <f t="shared" si="10"/>
        <v>1</v>
      </c>
      <c r="AG59" s="96">
        <f t="shared" si="43"/>
        <v>0</v>
      </c>
      <c r="AH59" s="73"/>
      <c r="AI59" s="71"/>
      <c r="AJ59" s="70" t="e">
        <f>VLOOKUP(AI59,d!$J$32:$K$55,2,FALSE)</f>
        <v>#N/A</v>
      </c>
      <c r="AK59" s="70" t="b">
        <f t="shared" si="12"/>
        <v>1</v>
      </c>
      <c r="AL59" s="96">
        <f t="shared" si="44"/>
        <v>0</v>
      </c>
      <c r="AM59" s="73"/>
      <c r="AN59" s="71"/>
      <c r="AO59" s="70" t="e">
        <f>VLOOKUP(AN59,d!$N$32:$O$55,2,FALSE)</f>
        <v>#N/A</v>
      </c>
      <c r="AP59" s="70" t="b">
        <f t="shared" si="14"/>
        <v>1</v>
      </c>
      <c r="AQ59" s="96">
        <f t="shared" si="45"/>
        <v>0</v>
      </c>
      <c r="AR59" s="73"/>
      <c r="AS59" s="74">
        <f t="shared" si="46"/>
        <v>0</v>
      </c>
      <c r="AT59" s="74">
        <f t="shared" si="47"/>
        <v>0</v>
      </c>
      <c r="AU59" s="75">
        <f t="shared" si="48"/>
        <v>0</v>
      </c>
      <c r="AV59" s="90">
        <f>IF(B56="I",0,(AU56+AU57+AU58+AU59-AY59))</f>
        <v>0</v>
      </c>
      <c r="AW59" s="93">
        <f>IF(B56="I",0,IF(BD59&gt;BD$6,0,BD59))</f>
        <v>0</v>
      </c>
      <c r="AX59" s="119">
        <f>MIN(AS56:AS59)</f>
        <v>0</v>
      </c>
      <c r="AY59" s="50">
        <f>MIN(AU56:AU59)</f>
        <v>0</v>
      </c>
      <c r="AZ59" s="50">
        <f>RANK(AU59,AU56:AU59,0)</f>
        <v>1</v>
      </c>
      <c r="BA59" s="118">
        <f>SUM(AS56:AS59)-AX59</f>
        <v>0</v>
      </c>
      <c r="BB59" s="118">
        <f>SUM(AT56:AT59)-(AY59-AX59)</f>
        <v>0</v>
      </c>
      <c r="BC59" s="52">
        <f>IF(B56="I","",IF(SUM(BA56:BB59)=0,AV59,SUM(BA56:BB59)))</f>
        <v>0</v>
      </c>
      <c r="BD59" s="52" t="str">
        <f>IF(B56="I","",IF(BC59=0,"",RANK(BC59,BC$8:BC$500,0)))</f>
        <v/>
      </c>
      <c r="BE59" s="52"/>
      <c r="BG59" s="52"/>
    </row>
    <row r="60" spans="1:61" ht="13.5" thickBot="1" x14ac:dyDescent="0.25">
      <c r="A60" s="28"/>
      <c r="B60" s="46"/>
      <c r="C60" s="114" t="s">
        <v>394</v>
      </c>
      <c r="D60" s="47"/>
      <c r="E60" s="57"/>
      <c r="F60" s="65" t="e">
        <f>VLOOKUP(E60,d!$B$4:$C$27,2,FALSE)</f>
        <v>#N/A</v>
      </c>
      <c r="G60" s="65" t="b">
        <f t="shared" si="24"/>
        <v>1</v>
      </c>
      <c r="H60" s="34">
        <f t="shared" si="38"/>
        <v>0</v>
      </c>
      <c r="I60" s="43"/>
      <c r="J60" s="57"/>
      <c r="K60" s="65" t="e">
        <f>VLOOKUP(J60,d!$F$4:$G$27,2,FALSE)</f>
        <v>#N/A</v>
      </c>
      <c r="L60" s="65" t="b">
        <f t="shared" si="2"/>
        <v>1</v>
      </c>
      <c r="M60" s="34">
        <f t="shared" si="39"/>
        <v>0</v>
      </c>
      <c r="N60" s="66"/>
      <c r="O60" s="57"/>
      <c r="P60" s="65" t="e">
        <f>VLOOKUP(O60,d!$J$4:$K$27,2,FALSE)</f>
        <v>#N/A</v>
      </c>
      <c r="Q60" s="65" t="b">
        <f t="shared" si="4"/>
        <v>1</v>
      </c>
      <c r="R60" s="34">
        <f t="shared" si="40"/>
        <v>0</v>
      </c>
      <c r="S60" s="57"/>
      <c r="T60" s="76"/>
      <c r="U60" s="65" t="e">
        <f>VLOOKUP(T60,d!$N$4:$O$27,2,FALSE)</f>
        <v>#N/A</v>
      </c>
      <c r="V60" s="65" t="b">
        <f t="shared" si="6"/>
        <v>1</v>
      </c>
      <c r="W60" s="34">
        <f t="shared" si="41"/>
        <v>0</v>
      </c>
      <c r="X60" s="43"/>
      <c r="Y60" s="57"/>
      <c r="Z60" s="65" t="e">
        <f>VLOOKUP(Y60,d!$B$32:$C$55,2,FALSE)</f>
        <v>#N/A</v>
      </c>
      <c r="AA60" s="65" t="b">
        <f t="shared" si="8"/>
        <v>1</v>
      </c>
      <c r="AB60" s="34">
        <f t="shared" si="42"/>
        <v>0</v>
      </c>
      <c r="AC60" s="43"/>
      <c r="AD60" s="57"/>
      <c r="AE60" s="65" t="e">
        <f>VLOOKUP(AD60,d!$F$32:$G$55,2,FALSE)</f>
        <v>#N/A</v>
      </c>
      <c r="AF60" s="65" t="b">
        <f t="shared" si="10"/>
        <v>1</v>
      </c>
      <c r="AG60" s="34">
        <f t="shared" si="43"/>
        <v>0</v>
      </c>
      <c r="AH60" s="43"/>
      <c r="AI60" s="57"/>
      <c r="AJ60" s="65" t="e">
        <f>VLOOKUP(AI60,d!$J$32:$K$55,2,FALSE)</f>
        <v>#N/A</v>
      </c>
      <c r="AK60" s="65" t="b">
        <f t="shared" si="12"/>
        <v>1</v>
      </c>
      <c r="AL60" s="34">
        <f t="shared" si="44"/>
        <v>0</v>
      </c>
      <c r="AM60" s="43"/>
      <c r="AN60" s="57"/>
      <c r="AO60" s="65" t="e">
        <f>VLOOKUP(AN60,d!$N$32:$O$55,2,FALSE)</f>
        <v>#N/A</v>
      </c>
      <c r="AP60" s="65" t="b">
        <f t="shared" si="14"/>
        <v>1</v>
      </c>
      <c r="AQ60" s="34">
        <f t="shared" si="45"/>
        <v>0</v>
      </c>
      <c r="AR60" s="43"/>
      <c r="AS60" s="67">
        <f t="shared" si="46"/>
        <v>0</v>
      </c>
      <c r="AT60" s="67">
        <f t="shared" si="47"/>
        <v>0</v>
      </c>
      <c r="AU60" s="67">
        <f t="shared" si="48"/>
        <v>0</v>
      </c>
      <c r="AV60" s="92" t="str">
        <f>IF(A60&gt;" ",A60,"")</f>
        <v/>
      </c>
      <c r="AW60" s="46" t="s">
        <v>107</v>
      </c>
      <c r="AX60" s="52"/>
      <c r="AZ60" s="50">
        <f>RANK(AU60,AU60:AU63,0)</f>
        <v>1</v>
      </c>
      <c r="BE60" s="52"/>
      <c r="BG60" s="52"/>
      <c r="BI60" s="52"/>
    </row>
    <row r="61" spans="1:61" ht="13.5" thickBot="1" x14ac:dyDescent="0.25">
      <c r="A61" s="25">
        <f t="shared" ref="A61:A63" si="51">(A60)</f>
        <v>0</v>
      </c>
      <c r="B61" s="46"/>
      <c r="C61" s="114" t="s">
        <v>395</v>
      </c>
      <c r="D61" s="47"/>
      <c r="E61" s="68"/>
      <c r="F61" s="65" t="e">
        <f>VLOOKUP(E61,d!$B$4:$C$27,2,FALSE)</f>
        <v>#N/A</v>
      </c>
      <c r="G61" s="65" t="b">
        <f t="shared" si="24"/>
        <v>1</v>
      </c>
      <c r="H61" s="34">
        <f t="shared" si="38"/>
        <v>0</v>
      </c>
      <c r="I61" s="57"/>
      <c r="J61" s="68"/>
      <c r="K61" s="65" t="e">
        <f>VLOOKUP(J61,d!$F$4:$G$27,2,FALSE)</f>
        <v>#N/A</v>
      </c>
      <c r="L61" s="65" t="b">
        <f t="shared" si="2"/>
        <v>1</v>
      </c>
      <c r="M61" s="34">
        <f t="shared" si="39"/>
        <v>0</v>
      </c>
      <c r="N61" s="66"/>
      <c r="O61" s="57"/>
      <c r="P61" s="65" t="e">
        <f>VLOOKUP(O61,d!$J$4:$K$27,2,FALSE)</f>
        <v>#N/A</v>
      </c>
      <c r="Q61" s="65" t="b">
        <f t="shared" si="4"/>
        <v>1</v>
      </c>
      <c r="R61" s="34">
        <f t="shared" si="40"/>
        <v>0</v>
      </c>
      <c r="S61" s="57"/>
      <c r="T61" s="76"/>
      <c r="U61" s="65" t="e">
        <f>VLOOKUP(T61,d!$N$4:$O$27,2,FALSE)</f>
        <v>#N/A</v>
      </c>
      <c r="V61" s="65" t="b">
        <f t="shared" si="6"/>
        <v>1</v>
      </c>
      <c r="W61" s="34">
        <f t="shared" si="41"/>
        <v>0</v>
      </c>
      <c r="X61" s="43"/>
      <c r="Y61" s="57"/>
      <c r="Z61" s="65" t="e">
        <f>VLOOKUP(Y61,d!$B$32:$C$55,2,FALSE)</f>
        <v>#N/A</v>
      </c>
      <c r="AA61" s="65" t="b">
        <f t="shared" si="8"/>
        <v>1</v>
      </c>
      <c r="AB61" s="34">
        <f t="shared" si="42"/>
        <v>0</v>
      </c>
      <c r="AC61" s="43"/>
      <c r="AD61" s="57"/>
      <c r="AE61" s="65" t="e">
        <f>VLOOKUP(AD61,d!$F$32:$G$55,2,FALSE)</f>
        <v>#N/A</v>
      </c>
      <c r="AF61" s="65" t="b">
        <f t="shared" si="10"/>
        <v>1</v>
      </c>
      <c r="AG61" s="34">
        <f t="shared" si="43"/>
        <v>0</v>
      </c>
      <c r="AH61" s="43"/>
      <c r="AI61" s="57"/>
      <c r="AJ61" s="65" t="e">
        <f>VLOOKUP(AI61,d!$J$32:$K$55,2,FALSE)</f>
        <v>#N/A</v>
      </c>
      <c r="AK61" s="65" t="b">
        <f t="shared" si="12"/>
        <v>1</v>
      </c>
      <c r="AL61" s="34">
        <f t="shared" si="44"/>
        <v>0</v>
      </c>
      <c r="AM61" s="43"/>
      <c r="AN61" s="57"/>
      <c r="AO61" s="65" t="e">
        <f>VLOOKUP(AN61,d!$N$32:$O$55,2,FALSE)</f>
        <v>#N/A</v>
      </c>
      <c r="AP61" s="65" t="b">
        <f t="shared" si="14"/>
        <v>1</v>
      </c>
      <c r="AQ61" s="34">
        <f t="shared" si="45"/>
        <v>0</v>
      </c>
      <c r="AR61" s="43"/>
      <c r="AS61" s="67">
        <f t="shared" si="46"/>
        <v>0</v>
      </c>
      <c r="AT61" s="67">
        <f t="shared" si="47"/>
        <v>0</v>
      </c>
      <c r="AU61" s="26">
        <f t="shared" si="48"/>
        <v>0</v>
      </c>
      <c r="AV61" s="91">
        <f>IF(B60="I",0,SUM(BA60:BA63))</f>
        <v>0</v>
      </c>
      <c r="AW61" s="91">
        <f>IF(AV61=0,0,RANK(AV61,BA$8:BA$1202,0))</f>
        <v>0</v>
      </c>
      <c r="AX61" s="52"/>
      <c r="AZ61" s="50">
        <f>RANK(AU61,AU60:AU63,0)</f>
        <v>1</v>
      </c>
      <c r="BE61" s="52"/>
      <c r="BG61" s="52"/>
    </row>
    <row r="62" spans="1:61" ht="13.5" thickBot="1" x14ac:dyDescent="0.25">
      <c r="A62" s="25">
        <f t="shared" si="51"/>
        <v>0</v>
      </c>
      <c r="B62" s="46"/>
      <c r="C62" s="114" t="s">
        <v>396</v>
      </c>
      <c r="D62" s="48"/>
      <c r="E62" s="68"/>
      <c r="F62" s="65" t="e">
        <f>VLOOKUP(E62,d!$B$4:$C$27,2,FALSE)</f>
        <v>#N/A</v>
      </c>
      <c r="G62" s="65" t="b">
        <f t="shared" si="24"/>
        <v>1</v>
      </c>
      <c r="H62" s="34">
        <f t="shared" si="38"/>
        <v>0</v>
      </c>
      <c r="I62" s="57"/>
      <c r="J62" s="68"/>
      <c r="K62" s="65" t="e">
        <f>VLOOKUP(J62,d!$F$4:$G$27,2,FALSE)</f>
        <v>#N/A</v>
      </c>
      <c r="L62" s="65" t="b">
        <f t="shared" si="2"/>
        <v>1</v>
      </c>
      <c r="M62" s="34">
        <f t="shared" si="39"/>
        <v>0</v>
      </c>
      <c r="N62" s="66"/>
      <c r="O62" s="57"/>
      <c r="P62" s="65" t="e">
        <f>VLOOKUP(O62,d!$J$4:$K$27,2,FALSE)</f>
        <v>#N/A</v>
      </c>
      <c r="Q62" s="65" t="b">
        <f t="shared" si="4"/>
        <v>1</v>
      </c>
      <c r="R62" s="34">
        <f t="shared" si="40"/>
        <v>0</v>
      </c>
      <c r="S62" s="57"/>
      <c r="T62" s="76"/>
      <c r="U62" s="65" t="e">
        <f>VLOOKUP(T62,d!$N$4:$O$27,2,FALSE)</f>
        <v>#N/A</v>
      </c>
      <c r="V62" s="65" t="b">
        <f t="shared" si="6"/>
        <v>1</v>
      </c>
      <c r="W62" s="34">
        <f t="shared" si="41"/>
        <v>0</v>
      </c>
      <c r="X62" s="43"/>
      <c r="Y62" s="57"/>
      <c r="Z62" s="65" t="e">
        <f>VLOOKUP(Y62,d!$B$32:$C$55,2,FALSE)</f>
        <v>#N/A</v>
      </c>
      <c r="AA62" s="65" t="b">
        <f t="shared" si="8"/>
        <v>1</v>
      </c>
      <c r="AB62" s="34">
        <f t="shared" si="42"/>
        <v>0</v>
      </c>
      <c r="AC62" s="43"/>
      <c r="AD62" s="57"/>
      <c r="AE62" s="65" t="e">
        <f>VLOOKUP(AD62,d!$F$32:$G$55,2,FALSE)</f>
        <v>#N/A</v>
      </c>
      <c r="AF62" s="65" t="b">
        <f t="shared" si="10"/>
        <v>1</v>
      </c>
      <c r="AG62" s="34">
        <f t="shared" si="43"/>
        <v>0</v>
      </c>
      <c r="AH62" s="43"/>
      <c r="AI62" s="57"/>
      <c r="AJ62" s="65" t="e">
        <f>VLOOKUP(AI62,d!$J$32:$K$55,2,FALSE)</f>
        <v>#N/A</v>
      </c>
      <c r="AK62" s="65" t="b">
        <f t="shared" si="12"/>
        <v>1</v>
      </c>
      <c r="AL62" s="34">
        <f t="shared" si="44"/>
        <v>0</v>
      </c>
      <c r="AM62" s="43"/>
      <c r="AN62" s="57"/>
      <c r="AO62" s="65" t="e">
        <f>VLOOKUP(AN62,d!$N$32:$O$55,2,FALSE)</f>
        <v>#N/A</v>
      </c>
      <c r="AP62" s="65" t="b">
        <f t="shared" si="14"/>
        <v>1</v>
      </c>
      <c r="AQ62" s="34">
        <f t="shared" si="45"/>
        <v>0</v>
      </c>
      <c r="AR62" s="43"/>
      <c r="AS62" s="67">
        <f t="shared" si="46"/>
        <v>0</v>
      </c>
      <c r="AT62" s="67">
        <f t="shared" si="47"/>
        <v>0</v>
      </c>
      <c r="AU62" s="26">
        <f t="shared" si="48"/>
        <v>0</v>
      </c>
      <c r="AV62" s="94">
        <f>IF(B60="I",0,SUM(BB60:BB63))</f>
        <v>0</v>
      </c>
      <c r="AW62" s="94">
        <f>IF(AV62=0,0,RANK(AV62,BB$8:BB$1202,0))</f>
        <v>0</v>
      </c>
      <c r="AX62" s="52"/>
      <c r="AZ62" s="50">
        <f>RANK(AU62,AU60:AU63,0)</f>
        <v>1</v>
      </c>
      <c r="BE62" s="52"/>
      <c r="BG62" s="52"/>
    </row>
    <row r="63" spans="1:61" ht="13.5" thickBot="1" x14ac:dyDescent="0.25">
      <c r="A63" s="46">
        <f t="shared" si="51"/>
        <v>0</v>
      </c>
      <c r="B63" s="46"/>
      <c r="C63" s="115" t="s">
        <v>397</v>
      </c>
      <c r="D63" s="49"/>
      <c r="E63" s="69"/>
      <c r="F63" s="70" t="e">
        <f>VLOOKUP(E63,d!$B$4:$C$27,2,FALSE)</f>
        <v>#N/A</v>
      </c>
      <c r="G63" s="70" t="b">
        <f t="shared" si="24"/>
        <v>1</v>
      </c>
      <c r="H63" s="96">
        <f t="shared" si="38"/>
        <v>0</v>
      </c>
      <c r="I63" s="71"/>
      <c r="J63" s="78"/>
      <c r="K63" s="70" t="e">
        <f>VLOOKUP(J63,d!$F$4:$G$27,2,FALSE)</f>
        <v>#N/A</v>
      </c>
      <c r="L63" s="70" t="b">
        <f t="shared" si="2"/>
        <v>1</v>
      </c>
      <c r="M63" s="96">
        <f t="shared" si="39"/>
        <v>0</v>
      </c>
      <c r="N63" s="72"/>
      <c r="O63" s="71"/>
      <c r="P63" s="70" t="e">
        <f>VLOOKUP(O63,d!$J$4:$K$27,2,FALSE)</f>
        <v>#N/A</v>
      </c>
      <c r="Q63" s="70" t="b">
        <f t="shared" si="4"/>
        <v>1</v>
      </c>
      <c r="R63" s="96">
        <f t="shared" si="40"/>
        <v>0</v>
      </c>
      <c r="S63" s="71"/>
      <c r="T63" s="79"/>
      <c r="U63" s="70" t="e">
        <f>VLOOKUP(T63,d!$N$4:$O$27,2,FALSE)</f>
        <v>#N/A</v>
      </c>
      <c r="V63" s="70" t="b">
        <f t="shared" si="6"/>
        <v>1</v>
      </c>
      <c r="W63" s="96">
        <f t="shared" si="41"/>
        <v>0</v>
      </c>
      <c r="X63" s="73"/>
      <c r="Y63" s="71"/>
      <c r="Z63" s="70" t="e">
        <f>VLOOKUP(Y63,d!$B$32:$C$55,2,FALSE)</f>
        <v>#N/A</v>
      </c>
      <c r="AA63" s="70" t="b">
        <f t="shared" si="8"/>
        <v>1</v>
      </c>
      <c r="AB63" s="96">
        <f t="shared" si="42"/>
        <v>0</v>
      </c>
      <c r="AC63" s="73"/>
      <c r="AD63" s="71"/>
      <c r="AE63" s="70" t="e">
        <f>VLOOKUP(AD63,d!$F$32:$G$55,2,FALSE)</f>
        <v>#N/A</v>
      </c>
      <c r="AF63" s="70" t="b">
        <f t="shared" si="10"/>
        <v>1</v>
      </c>
      <c r="AG63" s="96">
        <f t="shared" si="43"/>
        <v>0</v>
      </c>
      <c r="AH63" s="73"/>
      <c r="AI63" s="71"/>
      <c r="AJ63" s="70" t="e">
        <f>VLOOKUP(AI63,d!$J$32:$K$55,2,FALSE)</f>
        <v>#N/A</v>
      </c>
      <c r="AK63" s="70" t="b">
        <f t="shared" si="12"/>
        <v>1</v>
      </c>
      <c r="AL63" s="96">
        <f t="shared" si="44"/>
        <v>0</v>
      </c>
      <c r="AM63" s="73"/>
      <c r="AN63" s="71"/>
      <c r="AO63" s="70" t="e">
        <f>VLOOKUP(AN63,d!$N$32:$O$55,2,FALSE)</f>
        <v>#N/A</v>
      </c>
      <c r="AP63" s="70" t="b">
        <f t="shared" si="14"/>
        <v>1</v>
      </c>
      <c r="AQ63" s="96">
        <f t="shared" si="45"/>
        <v>0</v>
      </c>
      <c r="AR63" s="73"/>
      <c r="AS63" s="74">
        <f t="shared" si="46"/>
        <v>0</v>
      </c>
      <c r="AT63" s="74">
        <f t="shared" si="47"/>
        <v>0</v>
      </c>
      <c r="AU63" s="75">
        <f t="shared" si="48"/>
        <v>0</v>
      </c>
      <c r="AV63" s="90">
        <f>IF(B60="I",0,(AU60+AU61+AU62+AU63-AY63))</f>
        <v>0</v>
      </c>
      <c r="AW63" s="93">
        <f>IF(B60="I",0,IF(BD63&gt;BD$6,0,BD63))</f>
        <v>0</v>
      </c>
      <c r="AX63" s="119">
        <f>MIN(AS60:AS63)</f>
        <v>0</v>
      </c>
      <c r="AY63" s="50">
        <f>MIN(AU60:AU63)</f>
        <v>0</v>
      </c>
      <c r="AZ63" s="50">
        <f>RANK(AU63,AU60:AU63,0)</f>
        <v>1</v>
      </c>
      <c r="BA63" s="118">
        <f>SUM(AS60:AS63)-AX63</f>
        <v>0</v>
      </c>
      <c r="BB63" s="118">
        <f>SUM(AT60:AT63)-(AY63-AX63)</f>
        <v>0</v>
      </c>
      <c r="BC63" s="52">
        <f>IF(B60="I","",IF(SUM(BA60:BB63)=0,AV63,SUM(BA60:BB63)))</f>
        <v>0</v>
      </c>
      <c r="BD63" s="52" t="str">
        <f>IF(B60="I","",IF(BC63=0,"",RANK(BC63,BC$8:BC$500,0)))</f>
        <v/>
      </c>
      <c r="BE63" s="52"/>
      <c r="BG63" s="52"/>
    </row>
    <row r="64" spans="1:61" ht="13.5" thickBot="1" x14ac:dyDescent="0.25">
      <c r="A64" s="28"/>
      <c r="B64" s="46"/>
      <c r="C64" s="114" t="s">
        <v>398</v>
      </c>
      <c r="D64" s="47"/>
      <c r="E64" s="57"/>
      <c r="F64" s="65" t="e">
        <f>VLOOKUP(E64,d!$B$4:$C$27,2,FALSE)</f>
        <v>#N/A</v>
      </c>
      <c r="G64" s="65" t="b">
        <f t="shared" si="24"/>
        <v>1</v>
      </c>
      <c r="H64" s="34">
        <f t="shared" si="38"/>
        <v>0</v>
      </c>
      <c r="I64" s="43"/>
      <c r="J64" s="57"/>
      <c r="K64" s="65" t="e">
        <f>VLOOKUP(J64,d!$F$4:$G$27,2,FALSE)</f>
        <v>#N/A</v>
      </c>
      <c r="L64" s="65" t="b">
        <f t="shared" si="2"/>
        <v>1</v>
      </c>
      <c r="M64" s="34">
        <f t="shared" si="39"/>
        <v>0</v>
      </c>
      <c r="N64" s="66"/>
      <c r="O64" s="57"/>
      <c r="P64" s="65" t="e">
        <f>VLOOKUP(O64,d!$J$4:$K$27,2,FALSE)</f>
        <v>#N/A</v>
      </c>
      <c r="Q64" s="65" t="b">
        <f t="shared" si="4"/>
        <v>1</v>
      </c>
      <c r="R64" s="34">
        <f t="shared" si="40"/>
        <v>0</v>
      </c>
      <c r="S64" s="57"/>
      <c r="T64" s="76"/>
      <c r="U64" s="65" t="e">
        <f>VLOOKUP(T64,d!$N$4:$O$27,2,FALSE)</f>
        <v>#N/A</v>
      </c>
      <c r="V64" s="65" t="b">
        <f t="shared" si="6"/>
        <v>1</v>
      </c>
      <c r="W64" s="34">
        <f t="shared" si="41"/>
        <v>0</v>
      </c>
      <c r="X64" s="43"/>
      <c r="Y64" s="57"/>
      <c r="Z64" s="65" t="e">
        <f>VLOOKUP(Y64,d!$B$32:$C$55,2,FALSE)</f>
        <v>#N/A</v>
      </c>
      <c r="AA64" s="65" t="b">
        <f t="shared" si="8"/>
        <v>1</v>
      </c>
      <c r="AB64" s="34">
        <f t="shared" si="42"/>
        <v>0</v>
      </c>
      <c r="AC64" s="43"/>
      <c r="AD64" s="57"/>
      <c r="AE64" s="65" t="e">
        <f>VLOOKUP(AD64,d!$F$32:$G$55,2,FALSE)</f>
        <v>#N/A</v>
      </c>
      <c r="AF64" s="65" t="b">
        <f t="shared" si="10"/>
        <v>1</v>
      </c>
      <c r="AG64" s="34">
        <f t="shared" si="43"/>
        <v>0</v>
      </c>
      <c r="AH64" s="43"/>
      <c r="AI64" s="57"/>
      <c r="AJ64" s="65" t="e">
        <f>VLOOKUP(AI64,d!$J$32:$K$55,2,FALSE)</f>
        <v>#N/A</v>
      </c>
      <c r="AK64" s="65" t="b">
        <f t="shared" si="12"/>
        <v>1</v>
      </c>
      <c r="AL64" s="34">
        <f t="shared" si="44"/>
        <v>0</v>
      </c>
      <c r="AM64" s="43"/>
      <c r="AN64" s="57"/>
      <c r="AO64" s="65" t="e">
        <f>VLOOKUP(AN64,d!$N$32:$O$55,2,FALSE)</f>
        <v>#N/A</v>
      </c>
      <c r="AP64" s="65" t="b">
        <f t="shared" si="14"/>
        <v>1</v>
      </c>
      <c r="AQ64" s="34">
        <f t="shared" si="45"/>
        <v>0</v>
      </c>
      <c r="AR64" s="43"/>
      <c r="AS64" s="67">
        <f t="shared" si="46"/>
        <v>0</v>
      </c>
      <c r="AT64" s="67">
        <f t="shared" si="47"/>
        <v>0</v>
      </c>
      <c r="AU64" s="67">
        <f t="shared" si="48"/>
        <v>0</v>
      </c>
      <c r="AV64" s="92" t="str">
        <f>IF(A64&gt;" ",A64,"")</f>
        <v/>
      </c>
      <c r="AW64" s="46" t="s">
        <v>107</v>
      </c>
      <c r="AX64" s="52"/>
      <c r="AZ64" s="50">
        <f>RANK(AU64,AU64:AU67,0)</f>
        <v>1</v>
      </c>
      <c r="BE64" s="52"/>
      <c r="BG64" s="52"/>
      <c r="BI64" s="52"/>
    </row>
    <row r="65" spans="1:61" ht="13.5" thickBot="1" x14ac:dyDescent="0.25">
      <c r="A65" s="25">
        <f t="shared" ref="A65:B67" si="52">(A64)</f>
        <v>0</v>
      </c>
      <c r="B65" s="46"/>
      <c r="C65" s="114" t="s">
        <v>399</v>
      </c>
      <c r="D65" s="47"/>
      <c r="E65" s="68"/>
      <c r="F65" s="65" t="e">
        <f>VLOOKUP(E65,d!$B$4:$C$27,2,FALSE)</f>
        <v>#N/A</v>
      </c>
      <c r="G65" s="65" t="b">
        <f t="shared" si="24"/>
        <v>1</v>
      </c>
      <c r="H65" s="34">
        <f t="shared" si="38"/>
        <v>0</v>
      </c>
      <c r="I65" s="57"/>
      <c r="J65" s="68"/>
      <c r="K65" s="65" t="e">
        <f>VLOOKUP(J65,d!$F$4:$G$27,2,FALSE)</f>
        <v>#N/A</v>
      </c>
      <c r="L65" s="65" t="b">
        <f t="shared" si="2"/>
        <v>1</v>
      </c>
      <c r="M65" s="34">
        <f t="shared" si="39"/>
        <v>0</v>
      </c>
      <c r="N65" s="66"/>
      <c r="O65" s="57"/>
      <c r="P65" s="65" t="e">
        <f>VLOOKUP(O65,d!$J$4:$K$27,2,FALSE)</f>
        <v>#N/A</v>
      </c>
      <c r="Q65" s="65" t="b">
        <f t="shared" si="4"/>
        <v>1</v>
      </c>
      <c r="R65" s="34">
        <f t="shared" si="40"/>
        <v>0</v>
      </c>
      <c r="S65" s="57"/>
      <c r="T65" s="76"/>
      <c r="U65" s="65" t="e">
        <f>VLOOKUP(T65,d!$N$4:$O$27,2,FALSE)</f>
        <v>#N/A</v>
      </c>
      <c r="V65" s="65" t="b">
        <f t="shared" si="6"/>
        <v>1</v>
      </c>
      <c r="W65" s="34">
        <f t="shared" si="41"/>
        <v>0</v>
      </c>
      <c r="X65" s="43"/>
      <c r="Y65" s="57"/>
      <c r="Z65" s="65" t="e">
        <f>VLOOKUP(Y65,d!$B$32:$C$55,2,FALSE)</f>
        <v>#N/A</v>
      </c>
      <c r="AA65" s="65" t="b">
        <f t="shared" si="8"/>
        <v>1</v>
      </c>
      <c r="AB65" s="34">
        <f t="shared" si="42"/>
        <v>0</v>
      </c>
      <c r="AC65" s="43"/>
      <c r="AD65" s="57"/>
      <c r="AE65" s="65" t="e">
        <f>VLOOKUP(AD65,d!$F$32:$G$55,2,FALSE)</f>
        <v>#N/A</v>
      </c>
      <c r="AF65" s="65" t="b">
        <f t="shared" si="10"/>
        <v>1</v>
      </c>
      <c r="AG65" s="34">
        <f t="shared" si="43"/>
        <v>0</v>
      </c>
      <c r="AH65" s="43"/>
      <c r="AI65" s="57"/>
      <c r="AJ65" s="65" t="e">
        <f>VLOOKUP(AI65,d!$J$32:$K$55,2,FALSE)</f>
        <v>#N/A</v>
      </c>
      <c r="AK65" s="65" t="b">
        <f t="shared" si="12"/>
        <v>1</v>
      </c>
      <c r="AL65" s="34">
        <f t="shared" si="44"/>
        <v>0</v>
      </c>
      <c r="AM65" s="43"/>
      <c r="AN65" s="57"/>
      <c r="AO65" s="65" t="e">
        <f>VLOOKUP(AN65,d!$N$32:$O$55,2,FALSE)</f>
        <v>#N/A</v>
      </c>
      <c r="AP65" s="65" t="b">
        <f t="shared" si="14"/>
        <v>1</v>
      </c>
      <c r="AQ65" s="34">
        <f t="shared" si="45"/>
        <v>0</v>
      </c>
      <c r="AR65" s="43"/>
      <c r="AS65" s="67">
        <f t="shared" si="46"/>
        <v>0</v>
      </c>
      <c r="AT65" s="67">
        <f t="shared" si="47"/>
        <v>0</v>
      </c>
      <c r="AU65" s="26">
        <f t="shared" si="48"/>
        <v>0</v>
      </c>
      <c r="AV65" s="91">
        <f>IF(B64="I",0,SUM(BA64:BA67))</f>
        <v>0</v>
      </c>
      <c r="AW65" s="91">
        <f>IF(AV65=0,0,RANK(AV65,BA$8:BA$1202,0))</f>
        <v>0</v>
      </c>
      <c r="AX65" s="52"/>
      <c r="AZ65" s="50">
        <f>RANK(AU65,AU64:AU67,0)</f>
        <v>1</v>
      </c>
      <c r="BE65" s="52"/>
      <c r="BG65" s="52"/>
    </row>
    <row r="66" spans="1:61" ht="13.5" thickBot="1" x14ac:dyDescent="0.25">
      <c r="A66" s="25">
        <f t="shared" si="52"/>
        <v>0</v>
      </c>
      <c r="B66" s="46">
        <f t="shared" si="52"/>
        <v>0</v>
      </c>
      <c r="C66" s="114" t="s">
        <v>400</v>
      </c>
      <c r="D66" s="48"/>
      <c r="E66" s="68"/>
      <c r="F66" s="65" t="e">
        <f>VLOOKUP(E66,d!$B$4:$C$27,2,FALSE)</f>
        <v>#N/A</v>
      </c>
      <c r="G66" s="65" t="b">
        <f t="shared" si="24"/>
        <v>1</v>
      </c>
      <c r="H66" s="34">
        <f t="shared" si="38"/>
        <v>0</v>
      </c>
      <c r="I66" s="57"/>
      <c r="J66" s="68"/>
      <c r="K66" s="65" t="e">
        <f>VLOOKUP(J66,d!$F$4:$G$27,2,FALSE)</f>
        <v>#N/A</v>
      </c>
      <c r="L66" s="65" t="b">
        <f t="shared" si="2"/>
        <v>1</v>
      </c>
      <c r="M66" s="34">
        <f t="shared" si="39"/>
        <v>0</v>
      </c>
      <c r="N66" s="66"/>
      <c r="O66" s="57"/>
      <c r="P66" s="65" t="e">
        <f>VLOOKUP(O66,d!$J$4:$K$27,2,FALSE)</f>
        <v>#N/A</v>
      </c>
      <c r="Q66" s="65" t="b">
        <f t="shared" si="4"/>
        <v>1</v>
      </c>
      <c r="R66" s="34">
        <f t="shared" si="40"/>
        <v>0</v>
      </c>
      <c r="S66" s="57"/>
      <c r="T66" s="76"/>
      <c r="U66" s="65" t="e">
        <f>VLOOKUP(T66,d!$N$4:$O$27,2,FALSE)</f>
        <v>#N/A</v>
      </c>
      <c r="V66" s="65" t="b">
        <f t="shared" si="6"/>
        <v>1</v>
      </c>
      <c r="W66" s="34">
        <f t="shared" si="41"/>
        <v>0</v>
      </c>
      <c r="X66" s="43"/>
      <c r="Y66" s="57"/>
      <c r="Z66" s="65" t="e">
        <f>VLOOKUP(Y66,d!$B$32:$C$55,2,FALSE)</f>
        <v>#N/A</v>
      </c>
      <c r="AA66" s="65" t="b">
        <f t="shared" si="8"/>
        <v>1</v>
      </c>
      <c r="AB66" s="34">
        <f t="shared" si="42"/>
        <v>0</v>
      </c>
      <c r="AC66" s="43"/>
      <c r="AD66" s="57"/>
      <c r="AE66" s="65" t="e">
        <f>VLOOKUP(AD66,d!$F$32:$G$55,2,FALSE)</f>
        <v>#N/A</v>
      </c>
      <c r="AF66" s="65" t="b">
        <f t="shared" si="10"/>
        <v>1</v>
      </c>
      <c r="AG66" s="34">
        <f t="shared" si="43"/>
        <v>0</v>
      </c>
      <c r="AH66" s="43"/>
      <c r="AI66" s="57"/>
      <c r="AJ66" s="65" t="e">
        <f>VLOOKUP(AI66,d!$J$32:$K$55,2,FALSE)</f>
        <v>#N/A</v>
      </c>
      <c r="AK66" s="65" t="b">
        <f t="shared" si="12"/>
        <v>1</v>
      </c>
      <c r="AL66" s="34">
        <f t="shared" si="44"/>
        <v>0</v>
      </c>
      <c r="AM66" s="43"/>
      <c r="AN66" s="57"/>
      <c r="AO66" s="65" t="e">
        <f>VLOOKUP(AN66,d!$N$32:$O$55,2,FALSE)</f>
        <v>#N/A</v>
      </c>
      <c r="AP66" s="65" t="b">
        <f t="shared" si="14"/>
        <v>1</v>
      </c>
      <c r="AQ66" s="34">
        <f t="shared" si="45"/>
        <v>0</v>
      </c>
      <c r="AR66" s="43"/>
      <c r="AS66" s="67">
        <f t="shared" si="46"/>
        <v>0</v>
      </c>
      <c r="AT66" s="67">
        <f t="shared" si="47"/>
        <v>0</v>
      </c>
      <c r="AU66" s="26">
        <f t="shared" si="48"/>
        <v>0</v>
      </c>
      <c r="AV66" s="94">
        <f>IF(B64="I",0,SUM(BB64:BB67))</f>
        <v>0</v>
      </c>
      <c r="AW66" s="94">
        <f>IF(AV66=0,0,RANK(AV66,BB$8:BB$1202,0))</f>
        <v>0</v>
      </c>
      <c r="AX66" s="52"/>
      <c r="AZ66" s="50">
        <f>RANK(AU66,AU64:AU67,0)</f>
        <v>1</v>
      </c>
      <c r="BE66" s="52"/>
      <c r="BG66" s="52"/>
    </row>
    <row r="67" spans="1:61" ht="13.5" thickBot="1" x14ac:dyDescent="0.25">
      <c r="A67" s="46">
        <f t="shared" si="52"/>
        <v>0</v>
      </c>
      <c r="B67" s="46"/>
      <c r="C67" s="115" t="s">
        <v>401</v>
      </c>
      <c r="D67" s="49"/>
      <c r="E67" s="69"/>
      <c r="F67" s="70" t="e">
        <f>VLOOKUP(E67,d!$B$4:$C$27,2,FALSE)</f>
        <v>#N/A</v>
      </c>
      <c r="G67" s="70" t="b">
        <f t="shared" si="24"/>
        <v>1</v>
      </c>
      <c r="H67" s="96">
        <f t="shared" si="38"/>
        <v>0</v>
      </c>
      <c r="I67" s="71"/>
      <c r="J67" s="78"/>
      <c r="K67" s="70" t="e">
        <f>VLOOKUP(J67,d!$F$4:$G$27,2,FALSE)</f>
        <v>#N/A</v>
      </c>
      <c r="L67" s="70" t="b">
        <f t="shared" si="2"/>
        <v>1</v>
      </c>
      <c r="M67" s="96">
        <f t="shared" si="39"/>
        <v>0</v>
      </c>
      <c r="N67" s="72"/>
      <c r="O67" s="71"/>
      <c r="P67" s="70" t="e">
        <f>VLOOKUP(O67,d!$J$4:$K$27,2,FALSE)</f>
        <v>#N/A</v>
      </c>
      <c r="Q67" s="70" t="b">
        <f t="shared" si="4"/>
        <v>1</v>
      </c>
      <c r="R67" s="96">
        <f t="shared" si="40"/>
        <v>0</v>
      </c>
      <c r="S67" s="71"/>
      <c r="T67" s="79"/>
      <c r="U67" s="70" t="e">
        <f>VLOOKUP(T67,d!$N$4:$O$27,2,FALSE)</f>
        <v>#N/A</v>
      </c>
      <c r="V67" s="70" t="b">
        <f t="shared" si="6"/>
        <v>1</v>
      </c>
      <c r="W67" s="96">
        <f t="shared" si="41"/>
        <v>0</v>
      </c>
      <c r="X67" s="73"/>
      <c r="Y67" s="71"/>
      <c r="Z67" s="70" t="e">
        <f>VLOOKUP(Y67,d!$B$32:$C$55,2,FALSE)</f>
        <v>#N/A</v>
      </c>
      <c r="AA67" s="70" t="b">
        <f t="shared" si="8"/>
        <v>1</v>
      </c>
      <c r="AB67" s="96">
        <f t="shared" si="42"/>
        <v>0</v>
      </c>
      <c r="AC67" s="73"/>
      <c r="AD67" s="71"/>
      <c r="AE67" s="70" t="e">
        <f>VLOOKUP(AD67,d!$F$32:$G$55,2,FALSE)</f>
        <v>#N/A</v>
      </c>
      <c r="AF67" s="70" t="b">
        <f t="shared" si="10"/>
        <v>1</v>
      </c>
      <c r="AG67" s="96">
        <f t="shared" si="43"/>
        <v>0</v>
      </c>
      <c r="AH67" s="73"/>
      <c r="AI67" s="71"/>
      <c r="AJ67" s="70" t="e">
        <f>VLOOKUP(AI67,d!$J$32:$K$55,2,FALSE)</f>
        <v>#N/A</v>
      </c>
      <c r="AK67" s="70" t="b">
        <f t="shared" si="12"/>
        <v>1</v>
      </c>
      <c r="AL67" s="96">
        <f t="shared" si="44"/>
        <v>0</v>
      </c>
      <c r="AM67" s="73"/>
      <c r="AN67" s="71"/>
      <c r="AO67" s="70" t="e">
        <f>VLOOKUP(AN67,d!$N$32:$O$55,2,FALSE)</f>
        <v>#N/A</v>
      </c>
      <c r="AP67" s="70" t="b">
        <f t="shared" si="14"/>
        <v>1</v>
      </c>
      <c r="AQ67" s="96">
        <f t="shared" si="45"/>
        <v>0</v>
      </c>
      <c r="AR67" s="73"/>
      <c r="AS67" s="74">
        <f t="shared" si="46"/>
        <v>0</v>
      </c>
      <c r="AT67" s="74">
        <f t="shared" si="47"/>
        <v>0</v>
      </c>
      <c r="AU67" s="75">
        <f t="shared" si="48"/>
        <v>0</v>
      </c>
      <c r="AV67" s="90">
        <f>IF(B64="I",0,(AU64+AU65+AU66+AU67-AY67))</f>
        <v>0</v>
      </c>
      <c r="AW67" s="93">
        <f>IF(B64="I",0,IF(BD67&gt;BD$6,0,BD67))</f>
        <v>0</v>
      </c>
      <c r="AX67" s="119">
        <f>MIN(AS64:AS67)</f>
        <v>0</v>
      </c>
      <c r="AY67" s="50">
        <f>MIN(AU64:AU67)</f>
        <v>0</v>
      </c>
      <c r="AZ67" s="50">
        <f>RANK(AU67,AU64:AU67,0)</f>
        <v>1</v>
      </c>
      <c r="BA67" s="118">
        <f>SUM(AS64:AS67)-AX67</f>
        <v>0</v>
      </c>
      <c r="BB67" s="118">
        <f>SUM(AT64:AT67)-(AY67-AX67)</f>
        <v>0</v>
      </c>
      <c r="BC67" s="52">
        <f>IF(B64="I","",IF(SUM(BA64:BB67)=0,AV67,SUM(BA64:BB67)))</f>
        <v>0</v>
      </c>
      <c r="BD67" s="52" t="str">
        <f>IF(B64="I","",IF(BC67=0,"",RANK(BC67,BC$8:BC$500,0)))</f>
        <v/>
      </c>
      <c r="BE67" s="52"/>
      <c r="BG67" s="52"/>
      <c r="BI67" s="52"/>
    </row>
    <row r="68" spans="1:61" ht="13.5" thickBot="1" x14ac:dyDescent="0.25">
      <c r="A68" s="28"/>
      <c r="B68" s="46"/>
      <c r="C68" s="114" t="s">
        <v>402</v>
      </c>
      <c r="D68" s="47"/>
      <c r="E68" s="57"/>
      <c r="F68" s="65" t="e">
        <f>VLOOKUP(E68,d!$B$4:$C$27,2,FALSE)</f>
        <v>#N/A</v>
      </c>
      <c r="G68" s="65" t="b">
        <f t="shared" si="24"/>
        <v>1</v>
      </c>
      <c r="H68" s="34">
        <f t="shared" si="38"/>
        <v>0</v>
      </c>
      <c r="I68" s="43"/>
      <c r="J68" s="57"/>
      <c r="K68" s="65" t="e">
        <f>VLOOKUP(J68,d!$F$4:$G$27,2,FALSE)</f>
        <v>#N/A</v>
      </c>
      <c r="L68" s="65" t="b">
        <f t="shared" si="2"/>
        <v>1</v>
      </c>
      <c r="M68" s="34">
        <f t="shared" si="39"/>
        <v>0</v>
      </c>
      <c r="N68" s="66"/>
      <c r="O68" s="57"/>
      <c r="P68" s="65" t="e">
        <f>VLOOKUP(O68,d!$J$4:$K$27,2,FALSE)</f>
        <v>#N/A</v>
      </c>
      <c r="Q68" s="65" t="b">
        <f t="shared" si="4"/>
        <v>1</v>
      </c>
      <c r="R68" s="34">
        <f t="shared" si="40"/>
        <v>0</v>
      </c>
      <c r="S68" s="57"/>
      <c r="T68" s="76"/>
      <c r="U68" s="65" t="e">
        <f>VLOOKUP(T68,d!$N$4:$O$27,2,FALSE)</f>
        <v>#N/A</v>
      </c>
      <c r="V68" s="65" t="b">
        <f t="shared" si="6"/>
        <v>1</v>
      </c>
      <c r="W68" s="34">
        <f t="shared" si="41"/>
        <v>0</v>
      </c>
      <c r="X68" s="43"/>
      <c r="Y68" s="57"/>
      <c r="Z68" s="65" t="e">
        <f>VLOOKUP(Y68,d!$B$32:$C$55,2,FALSE)</f>
        <v>#N/A</v>
      </c>
      <c r="AA68" s="65" t="b">
        <f t="shared" si="8"/>
        <v>1</v>
      </c>
      <c r="AB68" s="34">
        <f t="shared" si="42"/>
        <v>0</v>
      </c>
      <c r="AC68" s="43"/>
      <c r="AD68" s="57"/>
      <c r="AE68" s="65" t="e">
        <f>VLOOKUP(AD68,d!$F$32:$G$55,2,FALSE)</f>
        <v>#N/A</v>
      </c>
      <c r="AF68" s="65" t="b">
        <f t="shared" si="10"/>
        <v>1</v>
      </c>
      <c r="AG68" s="34">
        <f t="shared" si="43"/>
        <v>0</v>
      </c>
      <c r="AH68" s="43"/>
      <c r="AI68" s="57"/>
      <c r="AJ68" s="65" t="e">
        <f>VLOOKUP(AI68,d!$J$32:$K$55,2,FALSE)</f>
        <v>#N/A</v>
      </c>
      <c r="AK68" s="65" t="b">
        <f t="shared" si="12"/>
        <v>1</v>
      </c>
      <c r="AL68" s="34">
        <f t="shared" si="44"/>
        <v>0</v>
      </c>
      <c r="AM68" s="43"/>
      <c r="AN68" s="57"/>
      <c r="AO68" s="65" t="e">
        <f>VLOOKUP(AN68,d!$N$32:$O$55,2,FALSE)</f>
        <v>#N/A</v>
      </c>
      <c r="AP68" s="65" t="b">
        <f t="shared" si="14"/>
        <v>1</v>
      </c>
      <c r="AQ68" s="34">
        <f t="shared" si="45"/>
        <v>0</v>
      </c>
      <c r="AR68" s="43"/>
      <c r="AS68" s="67">
        <f t="shared" si="46"/>
        <v>0</v>
      </c>
      <c r="AT68" s="67">
        <f t="shared" si="47"/>
        <v>0</v>
      </c>
      <c r="AU68" s="67">
        <f t="shared" si="48"/>
        <v>0</v>
      </c>
      <c r="AV68" s="92" t="str">
        <f>IF(A68&gt;" ",A68,"")</f>
        <v/>
      </c>
      <c r="AW68" s="46" t="s">
        <v>107</v>
      </c>
      <c r="AX68" s="52"/>
      <c r="AZ68" s="50">
        <f>RANK(AU68,AU68:AU71,0)</f>
        <v>1</v>
      </c>
      <c r="BE68" s="52"/>
      <c r="BG68" s="52"/>
      <c r="BI68" s="52"/>
    </row>
    <row r="69" spans="1:61" ht="13.5" thickBot="1" x14ac:dyDescent="0.25">
      <c r="A69" s="25">
        <f t="shared" ref="A69:A71" si="53">(A68)</f>
        <v>0</v>
      </c>
      <c r="B69" s="46"/>
      <c r="C69" s="114" t="s">
        <v>403</v>
      </c>
      <c r="D69" s="47"/>
      <c r="E69" s="68"/>
      <c r="F69" s="65" t="e">
        <f>VLOOKUP(E69,d!$B$4:$C$27,2,FALSE)</f>
        <v>#N/A</v>
      </c>
      <c r="G69" s="65" t="b">
        <f t="shared" si="24"/>
        <v>1</v>
      </c>
      <c r="H69" s="34">
        <f t="shared" si="38"/>
        <v>0</v>
      </c>
      <c r="I69" s="57"/>
      <c r="J69" s="68"/>
      <c r="K69" s="65" t="e">
        <f>VLOOKUP(J69,d!$F$4:$G$27,2,FALSE)</f>
        <v>#N/A</v>
      </c>
      <c r="L69" s="65" t="b">
        <f t="shared" si="2"/>
        <v>1</v>
      </c>
      <c r="M69" s="34">
        <f t="shared" si="39"/>
        <v>0</v>
      </c>
      <c r="N69" s="66"/>
      <c r="O69" s="57"/>
      <c r="P69" s="65" t="e">
        <f>VLOOKUP(O69,d!$J$4:$K$27,2,FALSE)</f>
        <v>#N/A</v>
      </c>
      <c r="Q69" s="65" t="b">
        <f t="shared" si="4"/>
        <v>1</v>
      </c>
      <c r="R69" s="34">
        <f t="shared" si="40"/>
        <v>0</v>
      </c>
      <c r="S69" s="57"/>
      <c r="T69" s="76"/>
      <c r="U69" s="65" t="e">
        <f>VLOOKUP(T69,d!$N$4:$O$27,2,FALSE)</f>
        <v>#N/A</v>
      </c>
      <c r="V69" s="65" t="b">
        <f t="shared" si="6"/>
        <v>1</v>
      </c>
      <c r="W69" s="34">
        <f t="shared" si="41"/>
        <v>0</v>
      </c>
      <c r="X69" s="43"/>
      <c r="Y69" s="57"/>
      <c r="Z69" s="65" t="e">
        <f>VLOOKUP(Y69,d!$B$32:$C$55,2,FALSE)</f>
        <v>#N/A</v>
      </c>
      <c r="AA69" s="65" t="b">
        <f t="shared" si="8"/>
        <v>1</v>
      </c>
      <c r="AB69" s="34">
        <f t="shared" si="42"/>
        <v>0</v>
      </c>
      <c r="AC69" s="43"/>
      <c r="AD69" s="57"/>
      <c r="AE69" s="65" t="e">
        <f>VLOOKUP(AD69,d!$F$32:$G$55,2,FALSE)</f>
        <v>#N/A</v>
      </c>
      <c r="AF69" s="65" t="b">
        <f t="shared" si="10"/>
        <v>1</v>
      </c>
      <c r="AG69" s="34">
        <f t="shared" si="43"/>
        <v>0</v>
      </c>
      <c r="AH69" s="43"/>
      <c r="AI69" s="57"/>
      <c r="AJ69" s="65" t="e">
        <f>VLOOKUP(AI69,d!$J$32:$K$55,2,FALSE)</f>
        <v>#N/A</v>
      </c>
      <c r="AK69" s="65" t="b">
        <f t="shared" si="12"/>
        <v>1</v>
      </c>
      <c r="AL69" s="34">
        <f t="shared" si="44"/>
        <v>0</v>
      </c>
      <c r="AM69" s="43"/>
      <c r="AN69" s="57"/>
      <c r="AO69" s="65" t="e">
        <f>VLOOKUP(AN69,d!$N$32:$O$55,2,FALSE)</f>
        <v>#N/A</v>
      </c>
      <c r="AP69" s="65" t="b">
        <f t="shared" si="14"/>
        <v>1</v>
      </c>
      <c r="AQ69" s="34">
        <f t="shared" si="45"/>
        <v>0</v>
      </c>
      <c r="AR69" s="43"/>
      <c r="AS69" s="67">
        <f t="shared" si="46"/>
        <v>0</v>
      </c>
      <c r="AT69" s="67">
        <f t="shared" si="47"/>
        <v>0</v>
      </c>
      <c r="AU69" s="26">
        <f t="shared" si="48"/>
        <v>0</v>
      </c>
      <c r="AV69" s="91">
        <f>IF(B68="I",0,SUM(BA68:BA71))</f>
        <v>0</v>
      </c>
      <c r="AW69" s="91">
        <f>IF(AV69=0,0,RANK(AV69,BA$8:BA$1202,0))</f>
        <v>0</v>
      </c>
      <c r="AX69" s="52"/>
      <c r="AZ69" s="50">
        <f>RANK(AU69,AU68:AU71,0)</f>
        <v>1</v>
      </c>
      <c r="BE69" s="52"/>
      <c r="BG69" s="52"/>
    </row>
    <row r="70" spans="1:61" ht="13.5" thickBot="1" x14ac:dyDescent="0.25">
      <c r="A70" s="25">
        <f t="shared" si="53"/>
        <v>0</v>
      </c>
      <c r="B70" s="46"/>
      <c r="C70" s="114" t="s">
        <v>404</v>
      </c>
      <c r="D70" s="48"/>
      <c r="E70" s="68"/>
      <c r="F70" s="65" t="e">
        <f>VLOOKUP(E70,d!$B$4:$C$27,2,FALSE)</f>
        <v>#N/A</v>
      </c>
      <c r="G70" s="65" t="b">
        <f t="shared" si="24"/>
        <v>1</v>
      </c>
      <c r="H70" s="34">
        <f t="shared" si="38"/>
        <v>0</v>
      </c>
      <c r="I70" s="57"/>
      <c r="J70" s="68"/>
      <c r="K70" s="65" t="e">
        <f>VLOOKUP(J70,d!$F$4:$G$27,2,FALSE)</f>
        <v>#N/A</v>
      </c>
      <c r="L70" s="65" t="b">
        <f t="shared" si="2"/>
        <v>1</v>
      </c>
      <c r="M70" s="34">
        <f t="shared" si="39"/>
        <v>0</v>
      </c>
      <c r="N70" s="66"/>
      <c r="O70" s="57"/>
      <c r="P70" s="65" t="e">
        <f>VLOOKUP(O70,d!$J$4:$K$27,2,FALSE)</f>
        <v>#N/A</v>
      </c>
      <c r="Q70" s="65" t="b">
        <f t="shared" si="4"/>
        <v>1</v>
      </c>
      <c r="R70" s="34">
        <f t="shared" si="40"/>
        <v>0</v>
      </c>
      <c r="S70" s="57"/>
      <c r="T70" s="76"/>
      <c r="U70" s="65" t="e">
        <f>VLOOKUP(T70,d!$N$4:$O$27,2,FALSE)</f>
        <v>#N/A</v>
      </c>
      <c r="V70" s="65" t="b">
        <f t="shared" si="6"/>
        <v>1</v>
      </c>
      <c r="W70" s="34">
        <f t="shared" si="41"/>
        <v>0</v>
      </c>
      <c r="X70" s="43"/>
      <c r="Y70" s="57"/>
      <c r="Z70" s="65" t="e">
        <f>VLOOKUP(Y70,d!$B$32:$C$55,2,FALSE)</f>
        <v>#N/A</v>
      </c>
      <c r="AA70" s="65" t="b">
        <f t="shared" si="8"/>
        <v>1</v>
      </c>
      <c r="AB70" s="34">
        <f t="shared" si="42"/>
        <v>0</v>
      </c>
      <c r="AC70" s="43"/>
      <c r="AD70" s="57"/>
      <c r="AE70" s="65" t="e">
        <f>VLOOKUP(AD70,d!$F$32:$G$55,2,FALSE)</f>
        <v>#N/A</v>
      </c>
      <c r="AF70" s="65" t="b">
        <f t="shared" si="10"/>
        <v>1</v>
      </c>
      <c r="AG70" s="34">
        <f t="shared" si="43"/>
        <v>0</v>
      </c>
      <c r="AH70" s="43"/>
      <c r="AI70" s="57"/>
      <c r="AJ70" s="65" t="e">
        <f>VLOOKUP(AI70,d!$J$32:$K$55,2,FALSE)</f>
        <v>#N/A</v>
      </c>
      <c r="AK70" s="65" t="b">
        <f t="shared" si="12"/>
        <v>1</v>
      </c>
      <c r="AL70" s="34">
        <f t="shared" si="44"/>
        <v>0</v>
      </c>
      <c r="AM70" s="43"/>
      <c r="AN70" s="57"/>
      <c r="AO70" s="65" t="e">
        <f>VLOOKUP(AN70,d!$N$32:$O$55,2,FALSE)</f>
        <v>#N/A</v>
      </c>
      <c r="AP70" s="65" t="b">
        <f t="shared" si="14"/>
        <v>1</v>
      </c>
      <c r="AQ70" s="34">
        <f t="shared" si="45"/>
        <v>0</v>
      </c>
      <c r="AR70" s="43"/>
      <c r="AS70" s="67">
        <f t="shared" si="46"/>
        <v>0</v>
      </c>
      <c r="AT70" s="67">
        <f t="shared" si="47"/>
        <v>0</v>
      </c>
      <c r="AU70" s="26">
        <f t="shared" si="48"/>
        <v>0</v>
      </c>
      <c r="AV70" s="94">
        <f>IF(B68="I",0,SUM(BB68:BB71))</f>
        <v>0</v>
      </c>
      <c r="AW70" s="94">
        <f>IF(AV70=0,0,RANK(AV70,BB$8:BB$1202,0))</f>
        <v>0</v>
      </c>
      <c r="AX70" s="52"/>
      <c r="AZ70" s="50">
        <f>RANK(AU70,AU68:AU71,0)</f>
        <v>1</v>
      </c>
      <c r="BE70" s="52"/>
      <c r="BG70" s="52"/>
    </row>
    <row r="71" spans="1:61" ht="13.5" thickBot="1" x14ac:dyDescent="0.25">
      <c r="A71" s="46">
        <f t="shared" si="53"/>
        <v>0</v>
      </c>
      <c r="B71" s="46"/>
      <c r="C71" s="115" t="s">
        <v>405</v>
      </c>
      <c r="D71" s="49"/>
      <c r="E71" s="69"/>
      <c r="F71" s="70" t="e">
        <f>VLOOKUP(E71,d!$B$4:$C$27,2,FALSE)</f>
        <v>#N/A</v>
      </c>
      <c r="G71" s="70" t="b">
        <f t="shared" si="24"/>
        <v>1</v>
      </c>
      <c r="H71" s="96">
        <f t="shared" si="38"/>
        <v>0</v>
      </c>
      <c r="I71" s="71"/>
      <c r="J71" s="78"/>
      <c r="K71" s="70" t="e">
        <f>VLOOKUP(J71,d!$F$4:$G$27,2,FALSE)</f>
        <v>#N/A</v>
      </c>
      <c r="L71" s="70" t="b">
        <f t="shared" si="2"/>
        <v>1</v>
      </c>
      <c r="M71" s="96">
        <f t="shared" si="39"/>
        <v>0</v>
      </c>
      <c r="N71" s="72"/>
      <c r="O71" s="71"/>
      <c r="P71" s="70" t="e">
        <f>VLOOKUP(O71,d!$J$4:$K$27,2,FALSE)</f>
        <v>#N/A</v>
      </c>
      <c r="Q71" s="70" t="b">
        <f t="shared" si="4"/>
        <v>1</v>
      </c>
      <c r="R71" s="96">
        <f t="shared" si="40"/>
        <v>0</v>
      </c>
      <c r="S71" s="71"/>
      <c r="T71" s="79"/>
      <c r="U71" s="70" t="e">
        <f>VLOOKUP(T71,d!$N$4:$O$27,2,FALSE)</f>
        <v>#N/A</v>
      </c>
      <c r="V71" s="70" t="b">
        <f t="shared" si="6"/>
        <v>1</v>
      </c>
      <c r="W71" s="96">
        <f t="shared" si="41"/>
        <v>0</v>
      </c>
      <c r="X71" s="73"/>
      <c r="Y71" s="71"/>
      <c r="Z71" s="70" t="e">
        <f>VLOOKUP(Y71,d!$B$32:$C$55,2,FALSE)</f>
        <v>#N/A</v>
      </c>
      <c r="AA71" s="70" t="b">
        <f t="shared" si="8"/>
        <v>1</v>
      </c>
      <c r="AB71" s="96">
        <f t="shared" si="42"/>
        <v>0</v>
      </c>
      <c r="AC71" s="73"/>
      <c r="AD71" s="71"/>
      <c r="AE71" s="70" t="e">
        <f>VLOOKUP(AD71,d!$F$32:$G$55,2,FALSE)</f>
        <v>#N/A</v>
      </c>
      <c r="AF71" s="70" t="b">
        <f t="shared" si="10"/>
        <v>1</v>
      </c>
      <c r="AG71" s="96">
        <f t="shared" si="43"/>
        <v>0</v>
      </c>
      <c r="AH71" s="73"/>
      <c r="AI71" s="71"/>
      <c r="AJ71" s="70" t="e">
        <f>VLOOKUP(AI71,d!$J$32:$K$55,2,FALSE)</f>
        <v>#N/A</v>
      </c>
      <c r="AK71" s="70" t="b">
        <f t="shared" si="12"/>
        <v>1</v>
      </c>
      <c r="AL71" s="96">
        <f t="shared" si="44"/>
        <v>0</v>
      </c>
      <c r="AM71" s="73"/>
      <c r="AN71" s="71"/>
      <c r="AO71" s="70" t="e">
        <f>VLOOKUP(AN71,d!$N$32:$O$55,2,FALSE)</f>
        <v>#N/A</v>
      </c>
      <c r="AP71" s="70" t="b">
        <f t="shared" si="14"/>
        <v>1</v>
      </c>
      <c r="AQ71" s="96">
        <f t="shared" si="45"/>
        <v>0</v>
      </c>
      <c r="AR71" s="73"/>
      <c r="AS71" s="74">
        <f t="shared" si="46"/>
        <v>0</v>
      </c>
      <c r="AT71" s="74">
        <f t="shared" si="47"/>
        <v>0</v>
      </c>
      <c r="AU71" s="75">
        <f t="shared" si="48"/>
        <v>0</v>
      </c>
      <c r="AV71" s="90">
        <f>IF(B68="I",0,(AU68+AU69+AU70+AU71-AY71))</f>
        <v>0</v>
      </c>
      <c r="AW71" s="93">
        <f>IF(B68="I",0,IF(BD71&gt;BD$6,0,BD71))</f>
        <v>0</v>
      </c>
      <c r="AX71" s="119">
        <f>MIN(AS68:AS71)</f>
        <v>0</v>
      </c>
      <c r="AY71" s="50">
        <f>MIN(AU68:AU71)</f>
        <v>0</v>
      </c>
      <c r="AZ71" s="50">
        <f>RANK(AU71,AU68:AU71,0)</f>
        <v>1</v>
      </c>
      <c r="BA71" s="118">
        <f>SUM(AS68:AS71)-AX71</f>
        <v>0</v>
      </c>
      <c r="BB71" s="118">
        <f>SUM(AT68:AT71)-(AY71-AX71)</f>
        <v>0</v>
      </c>
      <c r="BC71" s="52">
        <f>IF(B68="I","",IF(SUM(BA68:BB71)=0,AV71,SUM(BA68:BB71)))</f>
        <v>0</v>
      </c>
      <c r="BD71" s="52" t="str">
        <f>IF(B68="I","",IF(BC71=0,"",RANK(BC71,BC$8:BC$500,0)))</f>
        <v/>
      </c>
      <c r="BE71" s="52"/>
      <c r="BG71" s="52"/>
    </row>
    <row r="72" spans="1:61" ht="13.5" thickBot="1" x14ac:dyDescent="0.25">
      <c r="A72" s="28"/>
      <c r="B72" s="46"/>
      <c r="C72" s="114" t="s">
        <v>406</v>
      </c>
      <c r="D72" s="47"/>
      <c r="E72" s="57"/>
      <c r="F72" s="65" t="e">
        <f>VLOOKUP(E72,d!$B$4:$C$27,2,FALSE)</f>
        <v>#N/A</v>
      </c>
      <c r="G72" s="65" t="b">
        <f t="shared" si="24"/>
        <v>1</v>
      </c>
      <c r="H72" s="34">
        <f t="shared" si="38"/>
        <v>0</v>
      </c>
      <c r="I72" s="43"/>
      <c r="J72" s="57"/>
      <c r="K72" s="65" t="e">
        <f>VLOOKUP(J72,d!$F$4:$G$27,2,FALSE)</f>
        <v>#N/A</v>
      </c>
      <c r="L72" s="65" t="b">
        <f t="shared" si="2"/>
        <v>1</v>
      </c>
      <c r="M72" s="34">
        <f t="shared" si="39"/>
        <v>0</v>
      </c>
      <c r="N72" s="66"/>
      <c r="O72" s="57"/>
      <c r="P72" s="65" t="e">
        <f>VLOOKUP(O72,d!$J$4:$K$27,2,FALSE)</f>
        <v>#N/A</v>
      </c>
      <c r="Q72" s="65" t="b">
        <f t="shared" si="4"/>
        <v>1</v>
      </c>
      <c r="R72" s="34">
        <f t="shared" si="40"/>
        <v>0</v>
      </c>
      <c r="S72" s="57"/>
      <c r="T72" s="76"/>
      <c r="U72" s="65" t="e">
        <f>VLOOKUP(T72,d!$N$4:$O$27,2,FALSE)</f>
        <v>#N/A</v>
      </c>
      <c r="V72" s="65" t="b">
        <f t="shared" si="6"/>
        <v>1</v>
      </c>
      <c r="W72" s="34">
        <f t="shared" si="41"/>
        <v>0</v>
      </c>
      <c r="X72" s="43"/>
      <c r="Y72" s="57"/>
      <c r="Z72" s="65" t="e">
        <f>VLOOKUP(Y72,d!$B$32:$C$55,2,FALSE)</f>
        <v>#N/A</v>
      </c>
      <c r="AA72" s="65" t="b">
        <f t="shared" si="8"/>
        <v>1</v>
      </c>
      <c r="AB72" s="34">
        <f t="shared" si="42"/>
        <v>0</v>
      </c>
      <c r="AC72" s="43"/>
      <c r="AD72" s="57"/>
      <c r="AE72" s="65" t="e">
        <f>VLOOKUP(AD72,d!$F$32:$G$55,2,FALSE)</f>
        <v>#N/A</v>
      </c>
      <c r="AF72" s="65" t="b">
        <f t="shared" si="10"/>
        <v>1</v>
      </c>
      <c r="AG72" s="34">
        <f t="shared" si="43"/>
        <v>0</v>
      </c>
      <c r="AH72" s="43"/>
      <c r="AI72" s="57"/>
      <c r="AJ72" s="65" t="e">
        <f>VLOOKUP(AI72,d!$J$32:$K$55,2,FALSE)</f>
        <v>#N/A</v>
      </c>
      <c r="AK72" s="65" t="b">
        <f t="shared" si="12"/>
        <v>1</v>
      </c>
      <c r="AL72" s="34">
        <f t="shared" si="44"/>
        <v>0</v>
      </c>
      <c r="AM72" s="43"/>
      <c r="AN72" s="57"/>
      <c r="AO72" s="65" t="e">
        <f>VLOOKUP(AN72,d!$N$32:$O$55,2,FALSE)</f>
        <v>#N/A</v>
      </c>
      <c r="AP72" s="65" t="b">
        <f t="shared" si="14"/>
        <v>1</v>
      </c>
      <c r="AQ72" s="34">
        <f t="shared" si="45"/>
        <v>0</v>
      </c>
      <c r="AR72" s="43"/>
      <c r="AS72" s="67">
        <f t="shared" si="46"/>
        <v>0</v>
      </c>
      <c r="AT72" s="67">
        <f t="shared" si="47"/>
        <v>0</v>
      </c>
      <c r="AU72" s="67">
        <f t="shared" si="48"/>
        <v>0</v>
      </c>
      <c r="AV72" s="92" t="str">
        <f>IF(A72&gt;" ",A72,"")</f>
        <v/>
      </c>
      <c r="AW72" s="46" t="s">
        <v>107</v>
      </c>
      <c r="AX72" s="52"/>
      <c r="AZ72" s="50">
        <f>RANK(AU72,AU72:AU75,0)</f>
        <v>1</v>
      </c>
      <c r="BE72" s="52"/>
      <c r="BG72" s="52"/>
      <c r="BI72" s="52"/>
    </row>
    <row r="73" spans="1:61" ht="13.5" thickBot="1" x14ac:dyDescent="0.25">
      <c r="A73" s="25">
        <f t="shared" ref="A73:A75" si="54">(A72)</f>
        <v>0</v>
      </c>
      <c r="B73" s="46"/>
      <c r="C73" s="114" t="s">
        <v>407</v>
      </c>
      <c r="D73" s="47"/>
      <c r="E73" s="68"/>
      <c r="F73" s="65" t="e">
        <f>VLOOKUP(E73,d!$B$4:$C$27,2,FALSE)</f>
        <v>#N/A</v>
      </c>
      <c r="G73" s="65" t="b">
        <f t="shared" si="24"/>
        <v>1</v>
      </c>
      <c r="H73" s="34">
        <f t="shared" si="38"/>
        <v>0</v>
      </c>
      <c r="I73" s="57"/>
      <c r="J73" s="68"/>
      <c r="K73" s="65" t="e">
        <f>VLOOKUP(J73,d!$F$4:$G$27,2,FALSE)</f>
        <v>#N/A</v>
      </c>
      <c r="L73" s="65" t="b">
        <f t="shared" ref="L73:L136" si="55">ISERROR(K73)</f>
        <v>1</v>
      </c>
      <c r="M73" s="34">
        <f t="shared" si="39"/>
        <v>0</v>
      </c>
      <c r="N73" s="66"/>
      <c r="O73" s="57"/>
      <c r="P73" s="65" t="e">
        <f>VLOOKUP(O73,d!$J$4:$K$27,2,FALSE)</f>
        <v>#N/A</v>
      </c>
      <c r="Q73" s="65" t="b">
        <f t="shared" ref="Q73:Q136" si="56">ISERROR(P73)</f>
        <v>1</v>
      </c>
      <c r="R73" s="34">
        <f t="shared" si="40"/>
        <v>0</v>
      </c>
      <c r="S73" s="57"/>
      <c r="T73" s="76"/>
      <c r="U73" s="65" t="e">
        <f>VLOOKUP(T73,d!$N$4:$O$27,2,FALSE)</f>
        <v>#N/A</v>
      </c>
      <c r="V73" s="65" t="b">
        <f t="shared" ref="V73:V136" si="57">ISERROR(U73)</f>
        <v>1</v>
      </c>
      <c r="W73" s="34">
        <f t="shared" si="41"/>
        <v>0</v>
      </c>
      <c r="X73" s="43"/>
      <c r="Y73" s="57"/>
      <c r="Z73" s="65" t="e">
        <f>VLOOKUP(Y73,d!$B$32:$C$55,2,FALSE)</f>
        <v>#N/A</v>
      </c>
      <c r="AA73" s="65" t="b">
        <f t="shared" ref="AA73:AA136" si="58">ISERROR(Z73)</f>
        <v>1</v>
      </c>
      <c r="AB73" s="34">
        <f t="shared" si="42"/>
        <v>0</v>
      </c>
      <c r="AC73" s="43"/>
      <c r="AD73" s="57"/>
      <c r="AE73" s="65" t="e">
        <f>VLOOKUP(AD73,d!$F$32:$G$55,2,FALSE)</f>
        <v>#N/A</v>
      </c>
      <c r="AF73" s="65" t="b">
        <f t="shared" ref="AF73:AF136" si="59">ISERROR(AE73)</f>
        <v>1</v>
      </c>
      <c r="AG73" s="34">
        <f t="shared" si="43"/>
        <v>0</v>
      </c>
      <c r="AH73" s="43"/>
      <c r="AI73" s="57"/>
      <c r="AJ73" s="65" t="e">
        <f>VLOOKUP(AI73,d!$J$32:$K$55,2,FALSE)</f>
        <v>#N/A</v>
      </c>
      <c r="AK73" s="65" t="b">
        <f t="shared" ref="AK73:AK136" si="60">ISERROR(AJ73)</f>
        <v>1</v>
      </c>
      <c r="AL73" s="34">
        <f t="shared" si="44"/>
        <v>0</v>
      </c>
      <c r="AM73" s="43"/>
      <c r="AN73" s="57"/>
      <c r="AO73" s="65" t="e">
        <f>VLOOKUP(AN73,d!$N$32:$O$55,2,FALSE)</f>
        <v>#N/A</v>
      </c>
      <c r="AP73" s="65" t="b">
        <f t="shared" ref="AP73:AP136" si="61">ISERROR(AO73)</f>
        <v>1</v>
      </c>
      <c r="AQ73" s="34">
        <f t="shared" si="45"/>
        <v>0</v>
      </c>
      <c r="AR73" s="43"/>
      <c r="AS73" s="67">
        <f t="shared" si="46"/>
        <v>0</v>
      </c>
      <c r="AT73" s="67">
        <f t="shared" si="47"/>
        <v>0</v>
      </c>
      <c r="AU73" s="26">
        <f t="shared" si="48"/>
        <v>0</v>
      </c>
      <c r="AV73" s="91">
        <f>IF(B72="I",0,SUM(BA72:BA75))</f>
        <v>0</v>
      </c>
      <c r="AW73" s="91">
        <f>IF(AV73=0,0,RANK(AV73,BA$8:BA$1202,0))</f>
        <v>0</v>
      </c>
      <c r="AX73" s="52"/>
      <c r="AZ73" s="50">
        <f>RANK(AU73,AU72:AU75,0)</f>
        <v>1</v>
      </c>
      <c r="BE73" s="52"/>
      <c r="BG73" s="52"/>
    </row>
    <row r="74" spans="1:61" ht="13.5" thickBot="1" x14ac:dyDescent="0.25">
      <c r="A74" s="25">
        <f t="shared" si="54"/>
        <v>0</v>
      </c>
      <c r="B74" s="46"/>
      <c r="C74" s="114" t="s">
        <v>408</v>
      </c>
      <c r="D74" s="48"/>
      <c r="E74" s="68"/>
      <c r="F74" s="65" t="e">
        <f>VLOOKUP(E74,d!$B$4:$C$27,2,FALSE)</f>
        <v>#N/A</v>
      </c>
      <c r="G74" s="65" t="b">
        <f t="shared" si="24"/>
        <v>1</v>
      </c>
      <c r="H74" s="34">
        <f t="shared" si="38"/>
        <v>0</v>
      </c>
      <c r="I74" s="57"/>
      <c r="J74" s="68"/>
      <c r="K74" s="65" t="e">
        <f>VLOOKUP(J74,d!$F$4:$G$27,2,FALSE)</f>
        <v>#N/A</v>
      </c>
      <c r="L74" s="65" t="b">
        <f t="shared" si="55"/>
        <v>1</v>
      </c>
      <c r="M74" s="34">
        <f t="shared" si="39"/>
        <v>0</v>
      </c>
      <c r="N74" s="66"/>
      <c r="O74" s="57"/>
      <c r="P74" s="65" t="e">
        <f>VLOOKUP(O74,d!$J$4:$K$27,2,FALSE)</f>
        <v>#N/A</v>
      </c>
      <c r="Q74" s="65" t="b">
        <f t="shared" si="56"/>
        <v>1</v>
      </c>
      <c r="R74" s="34">
        <f t="shared" si="40"/>
        <v>0</v>
      </c>
      <c r="S74" s="57"/>
      <c r="T74" s="76"/>
      <c r="U74" s="65" t="e">
        <f>VLOOKUP(T74,d!$N$4:$O$27,2,FALSE)</f>
        <v>#N/A</v>
      </c>
      <c r="V74" s="65" t="b">
        <f t="shared" si="57"/>
        <v>1</v>
      </c>
      <c r="W74" s="34">
        <f t="shared" si="41"/>
        <v>0</v>
      </c>
      <c r="X74" s="43"/>
      <c r="Y74" s="57"/>
      <c r="Z74" s="65" t="e">
        <f>VLOOKUP(Y74,d!$B$32:$C$55,2,FALSE)</f>
        <v>#N/A</v>
      </c>
      <c r="AA74" s="65" t="b">
        <f t="shared" si="58"/>
        <v>1</v>
      </c>
      <c r="AB74" s="34">
        <f t="shared" si="42"/>
        <v>0</v>
      </c>
      <c r="AC74" s="43"/>
      <c r="AD74" s="57"/>
      <c r="AE74" s="65" t="e">
        <f>VLOOKUP(AD74,d!$F$32:$G$55,2,FALSE)</f>
        <v>#N/A</v>
      </c>
      <c r="AF74" s="65" t="b">
        <f t="shared" si="59"/>
        <v>1</v>
      </c>
      <c r="AG74" s="34">
        <f t="shared" si="43"/>
        <v>0</v>
      </c>
      <c r="AH74" s="43"/>
      <c r="AI74" s="57"/>
      <c r="AJ74" s="65" t="e">
        <f>VLOOKUP(AI74,d!$J$32:$K$55,2,FALSE)</f>
        <v>#N/A</v>
      </c>
      <c r="AK74" s="65" t="b">
        <f t="shared" si="60"/>
        <v>1</v>
      </c>
      <c r="AL74" s="34">
        <f t="shared" si="44"/>
        <v>0</v>
      </c>
      <c r="AM74" s="43"/>
      <c r="AN74" s="57"/>
      <c r="AO74" s="65" t="e">
        <f>VLOOKUP(AN74,d!$N$32:$O$55,2,FALSE)</f>
        <v>#N/A</v>
      </c>
      <c r="AP74" s="65" t="b">
        <f t="shared" si="61"/>
        <v>1</v>
      </c>
      <c r="AQ74" s="34">
        <f t="shared" si="45"/>
        <v>0</v>
      </c>
      <c r="AR74" s="43"/>
      <c r="AS74" s="67">
        <f t="shared" si="46"/>
        <v>0</v>
      </c>
      <c r="AT74" s="67">
        <f t="shared" si="47"/>
        <v>0</v>
      </c>
      <c r="AU74" s="26">
        <f t="shared" si="48"/>
        <v>0</v>
      </c>
      <c r="AV74" s="94">
        <f>IF(B72="I",0,SUM(BB72:BB75))</f>
        <v>0</v>
      </c>
      <c r="AW74" s="94">
        <f>IF(AV74=0,0,RANK(AV74,BB$8:BB$1202,0))</f>
        <v>0</v>
      </c>
      <c r="AX74" s="52"/>
      <c r="AZ74" s="50">
        <f>RANK(AU74,AU72:AU75,0)</f>
        <v>1</v>
      </c>
      <c r="BE74" s="52"/>
      <c r="BG74" s="52"/>
    </row>
    <row r="75" spans="1:61" ht="13.5" thickBot="1" x14ac:dyDescent="0.25">
      <c r="A75" s="46">
        <f t="shared" si="54"/>
        <v>0</v>
      </c>
      <c r="B75" s="46"/>
      <c r="C75" s="115" t="s">
        <v>409</v>
      </c>
      <c r="D75" s="49"/>
      <c r="E75" s="69"/>
      <c r="F75" s="70" t="e">
        <f>VLOOKUP(E75,d!$B$4:$C$27,2,FALSE)</f>
        <v>#N/A</v>
      </c>
      <c r="G75" s="70" t="b">
        <f t="shared" si="24"/>
        <v>1</v>
      </c>
      <c r="H75" s="96">
        <f t="shared" si="38"/>
        <v>0</v>
      </c>
      <c r="I75" s="71"/>
      <c r="J75" s="78"/>
      <c r="K75" s="70" t="e">
        <f>VLOOKUP(J75,d!$F$4:$G$27,2,FALSE)</f>
        <v>#N/A</v>
      </c>
      <c r="L75" s="70" t="b">
        <f t="shared" si="55"/>
        <v>1</v>
      </c>
      <c r="M75" s="96">
        <f t="shared" si="39"/>
        <v>0</v>
      </c>
      <c r="N75" s="72"/>
      <c r="O75" s="71"/>
      <c r="P75" s="70" t="e">
        <f>VLOOKUP(O75,d!$J$4:$K$27,2,FALSE)</f>
        <v>#N/A</v>
      </c>
      <c r="Q75" s="70" t="b">
        <f t="shared" si="56"/>
        <v>1</v>
      </c>
      <c r="R75" s="96">
        <f t="shared" si="40"/>
        <v>0</v>
      </c>
      <c r="S75" s="71"/>
      <c r="T75" s="79"/>
      <c r="U75" s="70" t="e">
        <f>VLOOKUP(T75,d!$N$4:$O$27,2,FALSE)</f>
        <v>#N/A</v>
      </c>
      <c r="V75" s="70" t="b">
        <f t="shared" si="57"/>
        <v>1</v>
      </c>
      <c r="W75" s="96">
        <f t="shared" si="41"/>
        <v>0</v>
      </c>
      <c r="X75" s="73"/>
      <c r="Y75" s="71"/>
      <c r="Z75" s="70" t="e">
        <f>VLOOKUP(Y75,d!$B$32:$C$55,2,FALSE)</f>
        <v>#N/A</v>
      </c>
      <c r="AA75" s="70" t="b">
        <f t="shared" si="58"/>
        <v>1</v>
      </c>
      <c r="AB75" s="96">
        <f t="shared" si="42"/>
        <v>0</v>
      </c>
      <c r="AC75" s="73"/>
      <c r="AD75" s="71"/>
      <c r="AE75" s="70" t="e">
        <f>VLOOKUP(AD75,d!$F$32:$G$55,2,FALSE)</f>
        <v>#N/A</v>
      </c>
      <c r="AF75" s="70" t="b">
        <f t="shared" si="59"/>
        <v>1</v>
      </c>
      <c r="AG75" s="96">
        <f t="shared" si="43"/>
        <v>0</v>
      </c>
      <c r="AH75" s="73"/>
      <c r="AI75" s="71"/>
      <c r="AJ75" s="70" t="e">
        <f>VLOOKUP(AI75,d!$J$32:$K$55,2,FALSE)</f>
        <v>#N/A</v>
      </c>
      <c r="AK75" s="70" t="b">
        <f t="shared" si="60"/>
        <v>1</v>
      </c>
      <c r="AL75" s="96">
        <f t="shared" si="44"/>
        <v>0</v>
      </c>
      <c r="AM75" s="73"/>
      <c r="AN75" s="71"/>
      <c r="AO75" s="70" t="e">
        <f>VLOOKUP(AN75,d!$N$32:$O$55,2,FALSE)</f>
        <v>#N/A</v>
      </c>
      <c r="AP75" s="70" t="b">
        <f t="shared" si="61"/>
        <v>1</v>
      </c>
      <c r="AQ75" s="96">
        <f t="shared" si="45"/>
        <v>0</v>
      </c>
      <c r="AR75" s="73"/>
      <c r="AS75" s="74">
        <f t="shared" si="46"/>
        <v>0</v>
      </c>
      <c r="AT75" s="74">
        <f t="shared" si="47"/>
        <v>0</v>
      </c>
      <c r="AU75" s="75">
        <f t="shared" si="48"/>
        <v>0</v>
      </c>
      <c r="AV75" s="90">
        <f>IF(B72="I",0,(AU72+AU73+AU74+AU75-AY75))</f>
        <v>0</v>
      </c>
      <c r="AW75" s="93">
        <f>IF(B72="I",0,IF(BD75&gt;BD$6,0,BD75))</f>
        <v>0</v>
      </c>
      <c r="AX75" s="119">
        <f>MIN(AS72:AS75)</f>
        <v>0</v>
      </c>
      <c r="AY75" s="50">
        <f>MIN(AU72:AU75)</f>
        <v>0</v>
      </c>
      <c r="AZ75" s="50">
        <f>RANK(AU75,AU72:AU75,0)</f>
        <v>1</v>
      </c>
      <c r="BA75" s="118">
        <f>SUM(AS72:AS75)-AX75</f>
        <v>0</v>
      </c>
      <c r="BB75" s="118">
        <f>SUM(AT72:AT75)-(AY75-AX75)</f>
        <v>0</v>
      </c>
      <c r="BC75" s="52">
        <f>IF(B72="I","",IF(SUM(BA72:BB75)=0,AV75,SUM(BA72:BB75)))</f>
        <v>0</v>
      </c>
      <c r="BD75" s="52" t="str">
        <f>IF(B72="I","",IF(BC75=0,"",RANK(BC75,BC$8:BC$500,0)))</f>
        <v/>
      </c>
      <c r="BE75" s="52"/>
      <c r="BG75" s="52"/>
    </row>
    <row r="76" spans="1:61" ht="13.5" thickBot="1" x14ac:dyDescent="0.25">
      <c r="A76" s="28"/>
      <c r="B76" s="46"/>
      <c r="C76" s="114" t="s">
        <v>410</v>
      </c>
      <c r="D76" s="47"/>
      <c r="E76" s="57"/>
      <c r="F76" s="65" t="e">
        <f>VLOOKUP(E76,d!$B$4:$C$27,2,FALSE)</f>
        <v>#N/A</v>
      </c>
      <c r="G76" s="65" t="b">
        <f t="shared" si="24"/>
        <v>1</v>
      </c>
      <c r="H76" s="34">
        <f t="shared" si="38"/>
        <v>0</v>
      </c>
      <c r="I76" s="43"/>
      <c r="J76" s="57"/>
      <c r="K76" s="65" t="e">
        <f>VLOOKUP(J76,d!$F$4:$G$27,2,FALSE)</f>
        <v>#N/A</v>
      </c>
      <c r="L76" s="65" t="b">
        <f t="shared" si="55"/>
        <v>1</v>
      </c>
      <c r="M76" s="34">
        <f t="shared" si="39"/>
        <v>0</v>
      </c>
      <c r="N76" s="66"/>
      <c r="O76" s="57"/>
      <c r="P76" s="65" t="e">
        <f>VLOOKUP(O76,d!$J$4:$K$27,2,FALSE)</f>
        <v>#N/A</v>
      </c>
      <c r="Q76" s="65" t="b">
        <f t="shared" si="56"/>
        <v>1</v>
      </c>
      <c r="R76" s="34">
        <f t="shared" si="40"/>
        <v>0</v>
      </c>
      <c r="S76" s="57"/>
      <c r="T76" s="76"/>
      <c r="U76" s="65" t="e">
        <f>VLOOKUP(T76,d!$N$4:$O$27,2,FALSE)</f>
        <v>#N/A</v>
      </c>
      <c r="V76" s="65" t="b">
        <f t="shared" si="57"/>
        <v>1</v>
      </c>
      <c r="W76" s="34">
        <f t="shared" si="41"/>
        <v>0</v>
      </c>
      <c r="X76" s="43"/>
      <c r="Y76" s="57"/>
      <c r="Z76" s="65" t="e">
        <f>VLOOKUP(Y76,d!$B$32:$C$55,2,FALSE)</f>
        <v>#N/A</v>
      </c>
      <c r="AA76" s="65" t="b">
        <f t="shared" si="58"/>
        <v>1</v>
      </c>
      <c r="AB76" s="34">
        <f t="shared" si="42"/>
        <v>0</v>
      </c>
      <c r="AC76" s="43"/>
      <c r="AD76" s="57"/>
      <c r="AE76" s="65" t="e">
        <f>VLOOKUP(AD76,d!$F$32:$G$55,2,FALSE)</f>
        <v>#N/A</v>
      </c>
      <c r="AF76" s="65" t="b">
        <f t="shared" si="59"/>
        <v>1</v>
      </c>
      <c r="AG76" s="34">
        <f t="shared" si="43"/>
        <v>0</v>
      </c>
      <c r="AH76" s="43"/>
      <c r="AI76" s="57"/>
      <c r="AJ76" s="65" t="e">
        <f>VLOOKUP(AI76,d!$J$32:$K$55,2,FALSE)</f>
        <v>#N/A</v>
      </c>
      <c r="AK76" s="65" t="b">
        <f t="shared" si="60"/>
        <v>1</v>
      </c>
      <c r="AL76" s="34">
        <f t="shared" si="44"/>
        <v>0</v>
      </c>
      <c r="AM76" s="43"/>
      <c r="AN76" s="57"/>
      <c r="AO76" s="65" t="e">
        <f>VLOOKUP(AN76,d!$N$32:$O$55,2,FALSE)</f>
        <v>#N/A</v>
      </c>
      <c r="AP76" s="65" t="b">
        <f t="shared" si="61"/>
        <v>1</v>
      </c>
      <c r="AQ76" s="34">
        <f t="shared" si="45"/>
        <v>0</v>
      </c>
      <c r="AR76" s="43"/>
      <c r="AS76" s="67">
        <f t="shared" si="46"/>
        <v>0</v>
      </c>
      <c r="AT76" s="67">
        <f t="shared" si="47"/>
        <v>0</v>
      </c>
      <c r="AU76" s="67">
        <f t="shared" si="48"/>
        <v>0</v>
      </c>
      <c r="AV76" s="92" t="str">
        <f>IF(A76&gt;" ",A76,"")</f>
        <v/>
      </c>
      <c r="AW76" s="46" t="s">
        <v>107</v>
      </c>
      <c r="AX76" s="52"/>
      <c r="AZ76" s="50">
        <f>RANK(AU76,AU76:AU79,0)</f>
        <v>1</v>
      </c>
      <c r="BE76" s="52"/>
      <c r="BG76" s="52"/>
      <c r="BI76" s="52"/>
    </row>
    <row r="77" spans="1:61" ht="13.5" thickBot="1" x14ac:dyDescent="0.25">
      <c r="A77" s="25">
        <f t="shared" ref="A77:A79" si="62">(A76)</f>
        <v>0</v>
      </c>
      <c r="B77" s="46"/>
      <c r="C77" s="114" t="s">
        <v>411</v>
      </c>
      <c r="D77" s="47"/>
      <c r="E77" s="68"/>
      <c r="F77" s="65" t="e">
        <f>VLOOKUP(E77,d!$B$4:$C$27,2,FALSE)</f>
        <v>#N/A</v>
      </c>
      <c r="G77" s="65" t="b">
        <f t="shared" si="24"/>
        <v>1</v>
      </c>
      <c r="H77" s="34">
        <f t="shared" si="38"/>
        <v>0</v>
      </c>
      <c r="I77" s="57"/>
      <c r="J77" s="68"/>
      <c r="K77" s="65" t="e">
        <f>VLOOKUP(J77,d!$F$4:$G$27,2,FALSE)</f>
        <v>#N/A</v>
      </c>
      <c r="L77" s="65" t="b">
        <f t="shared" si="55"/>
        <v>1</v>
      </c>
      <c r="M77" s="34">
        <f t="shared" si="39"/>
        <v>0</v>
      </c>
      <c r="N77" s="66"/>
      <c r="O77" s="57"/>
      <c r="P77" s="65" t="e">
        <f>VLOOKUP(O77,d!$J$4:$K$27,2,FALSE)</f>
        <v>#N/A</v>
      </c>
      <c r="Q77" s="65" t="b">
        <f t="shared" si="56"/>
        <v>1</v>
      </c>
      <c r="R77" s="34">
        <f t="shared" si="40"/>
        <v>0</v>
      </c>
      <c r="S77" s="57"/>
      <c r="T77" s="76"/>
      <c r="U77" s="65" t="e">
        <f>VLOOKUP(T77,d!$N$4:$O$27,2,FALSE)</f>
        <v>#N/A</v>
      </c>
      <c r="V77" s="65" t="b">
        <f t="shared" si="57"/>
        <v>1</v>
      </c>
      <c r="W77" s="34">
        <f t="shared" si="41"/>
        <v>0</v>
      </c>
      <c r="X77" s="43"/>
      <c r="Y77" s="57"/>
      <c r="Z77" s="65" t="e">
        <f>VLOOKUP(Y77,d!$B$32:$C$55,2,FALSE)</f>
        <v>#N/A</v>
      </c>
      <c r="AA77" s="65" t="b">
        <f t="shared" si="58"/>
        <v>1</v>
      </c>
      <c r="AB77" s="34">
        <f t="shared" si="42"/>
        <v>0</v>
      </c>
      <c r="AC77" s="43"/>
      <c r="AD77" s="57"/>
      <c r="AE77" s="65" t="e">
        <f>VLOOKUP(AD77,d!$F$32:$G$55,2,FALSE)</f>
        <v>#N/A</v>
      </c>
      <c r="AF77" s="65" t="b">
        <f t="shared" si="59"/>
        <v>1</v>
      </c>
      <c r="AG77" s="34">
        <f t="shared" si="43"/>
        <v>0</v>
      </c>
      <c r="AH77" s="43"/>
      <c r="AI77" s="57"/>
      <c r="AJ77" s="65" t="e">
        <f>VLOOKUP(AI77,d!$J$32:$K$55,2,FALSE)</f>
        <v>#N/A</v>
      </c>
      <c r="AK77" s="65" t="b">
        <f t="shared" si="60"/>
        <v>1</v>
      </c>
      <c r="AL77" s="34">
        <f t="shared" si="44"/>
        <v>0</v>
      </c>
      <c r="AM77" s="43"/>
      <c r="AN77" s="57"/>
      <c r="AO77" s="65" t="e">
        <f>VLOOKUP(AN77,d!$N$32:$O$55,2,FALSE)</f>
        <v>#N/A</v>
      </c>
      <c r="AP77" s="65" t="b">
        <f t="shared" si="61"/>
        <v>1</v>
      </c>
      <c r="AQ77" s="34">
        <f t="shared" si="45"/>
        <v>0</v>
      </c>
      <c r="AR77" s="43"/>
      <c r="AS77" s="67">
        <f t="shared" si="46"/>
        <v>0</v>
      </c>
      <c r="AT77" s="67">
        <f t="shared" si="47"/>
        <v>0</v>
      </c>
      <c r="AU77" s="26">
        <f t="shared" si="48"/>
        <v>0</v>
      </c>
      <c r="AV77" s="91">
        <f>IF(B76="I",0,SUM(BA76:BA79))</f>
        <v>0</v>
      </c>
      <c r="AW77" s="91">
        <f>IF(AV77=0,0,RANK(AV77,BA$8:BA$1202,0))</f>
        <v>0</v>
      </c>
      <c r="AX77" s="52"/>
      <c r="AZ77" s="50">
        <f>RANK(AU77,AU76:AU79,0)</f>
        <v>1</v>
      </c>
      <c r="BE77" s="52"/>
      <c r="BG77" s="52"/>
    </row>
    <row r="78" spans="1:61" ht="13.5" thickBot="1" x14ac:dyDescent="0.25">
      <c r="A78" s="25">
        <f t="shared" si="62"/>
        <v>0</v>
      </c>
      <c r="B78" s="46"/>
      <c r="C78" s="114" t="s">
        <v>412</v>
      </c>
      <c r="D78" s="48"/>
      <c r="E78" s="68"/>
      <c r="F78" s="65" t="e">
        <f>VLOOKUP(E78,d!$B$4:$C$27,2,FALSE)</f>
        <v>#N/A</v>
      </c>
      <c r="G78" s="65" t="b">
        <f t="shared" si="24"/>
        <v>1</v>
      </c>
      <c r="H78" s="34">
        <f t="shared" si="38"/>
        <v>0</v>
      </c>
      <c r="I78" s="57"/>
      <c r="J78" s="68"/>
      <c r="K78" s="65" t="e">
        <f>VLOOKUP(J78,d!$F$4:$G$27,2,FALSE)</f>
        <v>#N/A</v>
      </c>
      <c r="L78" s="65" t="b">
        <f t="shared" si="55"/>
        <v>1</v>
      </c>
      <c r="M78" s="34">
        <f t="shared" si="39"/>
        <v>0</v>
      </c>
      <c r="N78" s="66"/>
      <c r="O78" s="57"/>
      <c r="P78" s="65" t="e">
        <f>VLOOKUP(O78,d!$J$4:$K$27,2,FALSE)</f>
        <v>#N/A</v>
      </c>
      <c r="Q78" s="65" t="b">
        <f t="shared" si="56"/>
        <v>1</v>
      </c>
      <c r="R78" s="34">
        <f t="shared" si="40"/>
        <v>0</v>
      </c>
      <c r="S78" s="57"/>
      <c r="T78" s="76"/>
      <c r="U78" s="65" t="e">
        <f>VLOOKUP(T78,d!$N$4:$O$27,2,FALSE)</f>
        <v>#N/A</v>
      </c>
      <c r="V78" s="65" t="b">
        <f t="shared" si="57"/>
        <v>1</v>
      </c>
      <c r="W78" s="34">
        <f t="shared" si="41"/>
        <v>0</v>
      </c>
      <c r="X78" s="43"/>
      <c r="Y78" s="57"/>
      <c r="Z78" s="65" t="e">
        <f>VLOOKUP(Y78,d!$B$32:$C$55,2,FALSE)</f>
        <v>#N/A</v>
      </c>
      <c r="AA78" s="65" t="b">
        <f t="shared" si="58"/>
        <v>1</v>
      </c>
      <c r="AB78" s="34">
        <f t="shared" si="42"/>
        <v>0</v>
      </c>
      <c r="AC78" s="43"/>
      <c r="AD78" s="57"/>
      <c r="AE78" s="65" t="e">
        <f>VLOOKUP(AD78,d!$F$32:$G$55,2,FALSE)</f>
        <v>#N/A</v>
      </c>
      <c r="AF78" s="65" t="b">
        <f t="shared" si="59"/>
        <v>1</v>
      </c>
      <c r="AG78" s="34">
        <f t="shared" si="43"/>
        <v>0</v>
      </c>
      <c r="AH78" s="43"/>
      <c r="AI78" s="57"/>
      <c r="AJ78" s="65" t="e">
        <f>VLOOKUP(AI78,d!$J$32:$K$55,2,FALSE)</f>
        <v>#N/A</v>
      </c>
      <c r="AK78" s="65" t="b">
        <f t="shared" si="60"/>
        <v>1</v>
      </c>
      <c r="AL78" s="34">
        <f t="shared" si="44"/>
        <v>0</v>
      </c>
      <c r="AM78" s="43"/>
      <c r="AN78" s="57"/>
      <c r="AO78" s="65" t="e">
        <f>VLOOKUP(AN78,d!$N$32:$O$55,2,FALSE)</f>
        <v>#N/A</v>
      </c>
      <c r="AP78" s="65" t="b">
        <f t="shared" si="61"/>
        <v>1</v>
      </c>
      <c r="AQ78" s="34">
        <f t="shared" si="45"/>
        <v>0</v>
      </c>
      <c r="AR78" s="43"/>
      <c r="AS78" s="67">
        <f t="shared" si="46"/>
        <v>0</v>
      </c>
      <c r="AT78" s="67">
        <f t="shared" si="47"/>
        <v>0</v>
      </c>
      <c r="AU78" s="26">
        <f t="shared" si="48"/>
        <v>0</v>
      </c>
      <c r="AV78" s="94">
        <f>IF(B76="I",0,SUM(BB76:BB79))</f>
        <v>0</v>
      </c>
      <c r="AW78" s="94">
        <f>IF(AV78=0,0,RANK(AV78,BB$8:BB$1202,0))</f>
        <v>0</v>
      </c>
      <c r="AX78" s="52"/>
      <c r="AZ78" s="50">
        <f>RANK(AU78,AU76:AU79,0)</f>
        <v>1</v>
      </c>
      <c r="BE78" s="52"/>
      <c r="BG78" s="52"/>
    </row>
    <row r="79" spans="1:61" ht="13.5" thickBot="1" x14ac:dyDescent="0.25">
      <c r="A79" s="46">
        <f t="shared" si="62"/>
        <v>0</v>
      </c>
      <c r="B79" s="46"/>
      <c r="C79" s="115" t="s">
        <v>121</v>
      </c>
      <c r="D79" s="49"/>
      <c r="E79" s="69"/>
      <c r="F79" s="70" t="e">
        <f>VLOOKUP(E79,d!$B$4:$C$27,2,FALSE)</f>
        <v>#N/A</v>
      </c>
      <c r="G79" s="70" t="b">
        <f t="shared" si="24"/>
        <v>1</v>
      </c>
      <c r="H79" s="96">
        <f t="shared" si="38"/>
        <v>0</v>
      </c>
      <c r="I79" s="71"/>
      <c r="J79" s="78"/>
      <c r="K79" s="70" t="e">
        <f>VLOOKUP(J79,d!$F$4:$G$27,2,FALSE)</f>
        <v>#N/A</v>
      </c>
      <c r="L79" s="70" t="b">
        <f t="shared" si="55"/>
        <v>1</v>
      </c>
      <c r="M79" s="96">
        <f t="shared" si="39"/>
        <v>0</v>
      </c>
      <c r="N79" s="72"/>
      <c r="O79" s="71"/>
      <c r="P79" s="70" t="e">
        <f>VLOOKUP(O79,d!$J$4:$K$27,2,FALSE)</f>
        <v>#N/A</v>
      </c>
      <c r="Q79" s="70" t="b">
        <f t="shared" si="56"/>
        <v>1</v>
      </c>
      <c r="R79" s="96">
        <f t="shared" si="40"/>
        <v>0</v>
      </c>
      <c r="S79" s="71"/>
      <c r="T79" s="79"/>
      <c r="U79" s="70" t="e">
        <f>VLOOKUP(T79,d!$N$4:$O$27,2,FALSE)</f>
        <v>#N/A</v>
      </c>
      <c r="V79" s="70" t="b">
        <f t="shared" si="57"/>
        <v>1</v>
      </c>
      <c r="W79" s="96">
        <f t="shared" si="41"/>
        <v>0</v>
      </c>
      <c r="X79" s="73"/>
      <c r="Y79" s="71"/>
      <c r="Z79" s="70" t="e">
        <f>VLOOKUP(Y79,d!$B$32:$C$55,2,FALSE)</f>
        <v>#N/A</v>
      </c>
      <c r="AA79" s="70" t="b">
        <f t="shared" si="58"/>
        <v>1</v>
      </c>
      <c r="AB79" s="96">
        <f t="shared" si="42"/>
        <v>0</v>
      </c>
      <c r="AC79" s="73"/>
      <c r="AD79" s="71"/>
      <c r="AE79" s="70" t="e">
        <f>VLOOKUP(AD79,d!$F$32:$G$55,2,FALSE)</f>
        <v>#N/A</v>
      </c>
      <c r="AF79" s="70" t="b">
        <f t="shared" si="59"/>
        <v>1</v>
      </c>
      <c r="AG79" s="96">
        <f t="shared" si="43"/>
        <v>0</v>
      </c>
      <c r="AH79" s="73"/>
      <c r="AI79" s="71"/>
      <c r="AJ79" s="70" t="e">
        <f>VLOOKUP(AI79,d!$J$32:$K$55,2,FALSE)</f>
        <v>#N/A</v>
      </c>
      <c r="AK79" s="70" t="b">
        <f t="shared" si="60"/>
        <v>1</v>
      </c>
      <c r="AL79" s="96">
        <f t="shared" si="44"/>
        <v>0</v>
      </c>
      <c r="AM79" s="73"/>
      <c r="AN79" s="71"/>
      <c r="AO79" s="70" t="e">
        <f>VLOOKUP(AN79,d!$N$32:$O$55,2,FALSE)</f>
        <v>#N/A</v>
      </c>
      <c r="AP79" s="70" t="b">
        <f t="shared" si="61"/>
        <v>1</v>
      </c>
      <c r="AQ79" s="96">
        <f t="shared" si="45"/>
        <v>0</v>
      </c>
      <c r="AR79" s="73"/>
      <c r="AS79" s="74">
        <f t="shared" si="46"/>
        <v>0</v>
      </c>
      <c r="AT79" s="74">
        <f t="shared" si="47"/>
        <v>0</v>
      </c>
      <c r="AU79" s="75">
        <f t="shared" si="48"/>
        <v>0</v>
      </c>
      <c r="AV79" s="90">
        <f>IF(B76="I",0,(AU76+AU77+AU78+AU79-AY79))</f>
        <v>0</v>
      </c>
      <c r="AW79" s="93">
        <f>IF(B76="I",0,IF(BD79&gt;BD$6,0,BD79))</f>
        <v>0</v>
      </c>
      <c r="AX79" s="119">
        <f>MIN(AS76:AS79)</f>
        <v>0</v>
      </c>
      <c r="AY79" s="50">
        <f>MIN(AU76:AU79)</f>
        <v>0</v>
      </c>
      <c r="AZ79" s="50">
        <f>RANK(AU79,AU76:AU79,0)</f>
        <v>1</v>
      </c>
      <c r="BA79" s="118">
        <f>SUM(AS76:AS79)-AX79</f>
        <v>0</v>
      </c>
      <c r="BB79" s="118">
        <f>SUM(AT76:AT79)-(AY79-AX79)</f>
        <v>0</v>
      </c>
      <c r="BC79" s="52">
        <f>IF(B76="I","",IF(SUM(BA76:BB79)=0,AV79,SUM(BA76:BB79)))</f>
        <v>0</v>
      </c>
      <c r="BD79" s="52" t="str">
        <f>IF(B76="I","",IF(BC79=0,"",RANK(BC79,BC$8:BC$500,0)))</f>
        <v/>
      </c>
      <c r="BE79" s="52"/>
      <c r="BG79" s="52"/>
    </row>
    <row r="80" spans="1:61" ht="13.5" thickBot="1" x14ac:dyDescent="0.25">
      <c r="A80" s="28"/>
      <c r="B80" s="46"/>
      <c r="C80" s="114" t="s">
        <v>413</v>
      </c>
      <c r="D80" s="47"/>
      <c r="E80" s="57"/>
      <c r="F80" s="65" t="e">
        <f>VLOOKUP(E80,d!$B$4:$C$27,2,FALSE)</f>
        <v>#N/A</v>
      </c>
      <c r="G80" s="65" t="b">
        <f t="shared" si="24"/>
        <v>1</v>
      </c>
      <c r="H80" s="34">
        <f t="shared" si="38"/>
        <v>0</v>
      </c>
      <c r="I80" s="43"/>
      <c r="J80" s="57"/>
      <c r="K80" s="65" t="e">
        <f>VLOOKUP(J80,d!$F$4:$G$27,2,FALSE)</f>
        <v>#N/A</v>
      </c>
      <c r="L80" s="65" t="b">
        <f t="shared" si="55"/>
        <v>1</v>
      </c>
      <c r="M80" s="34">
        <f t="shared" si="39"/>
        <v>0</v>
      </c>
      <c r="N80" s="66"/>
      <c r="O80" s="57"/>
      <c r="P80" s="65" t="e">
        <f>VLOOKUP(O80,d!$J$4:$K$27,2,FALSE)</f>
        <v>#N/A</v>
      </c>
      <c r="Q80" s="65" t="b">
        <f t="shared" si="56"/>
        <v>1</v>
      </c>
      <c r="R80" s="34">
        <f t="shared" si="40"/>
        <v>0</v>
      </c>
      <c r="S80" s="57"/>
      <c r="T80" s="76"/>
      <c r="U80" s="65" t="e">
        <f>VLOOKUP(T80,d!$N$4:$O$27,2,FALSE)</f>
        <v>#N/A</v>
      </c>
      <c r="V80" s="65" t="b">
        <f t="shared" si="57"/>
        <v>1</v>
      </c>
      <c r="W80" s="34">
        <f t="shared" si="41"/>
        <v>0</v>
      </c>
      <c r="X80" s="43"/>
      <c r="Y80" s="57"/>
      <c r="Z80" s="65" t="e">
        <f>VLOOKUP(Y80,d!$B$32:$C$55,2,FALSE)</f>
        <v>#N/A</v>
      </c>
      <c r="AA80" s="65" t="b">
        <f t="shared" si="58"/>
        <v>1</v>
      </c>
      <c r="AB80" s="34">
        <f t="shared" si="42"/>
        <v>0</v>
      </c>
      <c r="AC80" s="43"/>
      <c r="AD80" s="57"/>
      <c r="AE80" s="65" t="e">
        <f>VLOOKUP(AD80,d!$F$32:$G$55,2,FALSE)</f>
        <v>#N/A</v>
      </c>
      <c r="AF80" s="65" t="b">
        <f t="shared" si="59"/>
        <v>1</v>
      </c>
      <c r="AG80" s="34">
        <f t="shared" si="43"/>
        <v>0</v>
      </c>
      <c r="AH80" s="43"/>
      <c r="AI80" s="57"/>
      <c r="AJ80" s="65" t="e">
        <f>VLOOKUP(AI80,d!$J$32:$K$55,2,FALSE)</f>
        <v>#N/A</v>
      </c>
      <c r="AK80" s="65" t="b">
        <f t="shared" si="60"/>
        <v>1</v>
      </c>
      <c r="AL80" s="34">
        <f t="shared" si="44"/>
        <v>0</v>
      </c>
      <c r="AM80" s="43"/>
      <c r="AN80" s="57"/>
      <c r="AO80" s="65" t="e">
        <f>VLOOKUP(AN80,d!$N$32:$O$55,2,FALSE)</f>
        <v>#N/A</v>
      </c>
      <c r="AP80" s="65" t="b">
        <f t="shared" si="61"/>
        <v>1</v>
      </c>
      <c r="AQ80" s="34">
        <f t="shared" si="45"/>
        <v>0</v>
      </c>
      <c r="AR80" s="43"/>
      <c r="AS80" s="67">
        <f t="shared" si="46"/>
        <v>0</v>
      </c>
      <c r="AT80" s="67">
        <f t="shared" si="47"/>
        <v>0</v>
      </c>
      <c r="AU80" s="67">
        <f t="shared" si="48"/>
        <v>0</v>
      </c>
      <c r="AV80" s="92" t="str">
        <f>IF(A80&gt;" ",A80,"")</f>
        <v/>
      </c>
      <c r="AW80" s="46" t="s">
        <v>107</v>
      </c>
      <c r="AX80" s="52"/>
      <c r="AZ80" s="50">
        <f>RANK(AU80,AU80:AU83,0)</f>
        <v>1</v>
      </c>
      <c r="BE80" s="52"/>
      <c r="BG80" s="52"/>
      <c r="BI80" s="52"/>
    </row>
    <row r="81" spans="1:61" ht="13.5" thickBot="1" x14ac:dyDescent="0.25">
      <c r="A81" s="25">
        <f t="shared" ref="A81:A83" si="63">(A80)</f>
        <v>0</v>
      </c>
      <c r="B81" s="46"/>
      <c r="C81" s="114" t="s">
        <v>414</v>
      </c>
      <c r="D81" s="47"/>
      <c r="E81" s="68"/>
      <c r="F81" s="65" t="e">
        <f>VLOOKUP(E81,d!$B$4:$C$27,2,FALSE)</f>
        <v>#N/A</v>
      </c>
      <c r="G81" s="65" t="b">
        <f t="shared" si="24"/>
        <v>1</v>
      </c>
      <c r="H81" s="34">
        <f t="shared" si="38"/>
        <v>0</v>
      </c>
      <c r="I81" s="57"/>
      <c r="J81" s="68"/>
      <c r="K81" s="65" t="e">
        <f>VLOOKUP(J81,d!$F$4:$G$27,2,FALSE)</f>
        <v>#N/A</v>
      </c>
      <c r="L81" s="65" t="b">
        <f t="shared" si="55"/>
        <v>1</v>
      </c>
      <c r="M81" s="34">
        <f t="shared" si="39"/>
        <v>0</v>
      </c>
      <c r="N81" s="66"/>
      <c r="O81" s="57"/>
      <c r="P81" s="65" t="e">
        <f>VLOOKUP(O81,d!$J$4:$K$27,2,FALSE)</f>
        <v>#N/A</v>
      </c>
      <c r="Q81" s="65" t="b">
        <f t="shared" si="56"/>
        <v>1</v>
      </c>
      <c r="R81" s="34">
        <f t="shared" si="40"/>
        <v>0</v>
      </c>
      <c r="S81" s="57"/>
      <c r="T81" s="76"/>
      <c r="U81" s="65" t="e">
        <f>VLOOKUP(T81,d!$N$4:$O$27,2,FALSE)</f>
        <v>#N/A</v>
      </c>
      <c r="V81" s="65" t="b">
        <f t="shared" si="57"/>
        <v>1</v>
      </c>
      <c r="W81" s="34">
        <f t="shared" si="41"/>
        <v>0</v>
      </c>
      <c r="X81" s="43"/>
      <c r="Y81" s="57"/>
      <c r="Z81" s="65" t="e">
        <f>VLOOKUP(Y81,d!$B$32:$C$55,2,FALSE)</f>
        <v>#N/A</v>
      </c>
      <c r="AA81" s="65" t="b">
        <f t="shared" si="58"/>
        <v>1</v>
      </c>
      <c r="AB81" s="34">
        <f t="shared" si="42"/>
        <v>0</v>
      </c>
      <c r="AC81" s="43"/>
      <c r="AD81" s="57"/>
      <c r="AE81" s="65" t="e">
        <f>VLOOKUP(AD81,d!$F$32:$G$55,2,FALSE)</f>
        <v>#N/A</v>
      </c>
      <c r="AF81" s="65" t="b">
        <f t="shared" si="59"/>
        <v>1</v>
      </c>
      <c r="AG81" s="34">
        <f t="shared" si="43"/>
        <v>0</v>
      </c>
      <c r="AH81" s="43"/>
      <c r="AI81" s="57"/>
      <c r="AJ81" s="65" t="e">
        <f>VLOOKUP(AI81,d!$J$32:$K$55,2,FALSE)</f>
        <v>#N/A</v>
      </c>
      <c r="AK81" s="65" t="b">
        <f t="shared" si="60"/>
        <v>1</v>
      </c>
      <c r="AL81" s="34">
        <f t="shared" si="44"/>
        <v>0</v>
      </c>
      <c r="AM81" s="43"/>
      <c r="AN81" s="57"/>
      <c r="AO81" s="65" t="e">
        <f>VLOOKUP(AN81,d!$N$32:$O$55,2,FALSE)</f>
        <v>#N/A</v>
      </c>
      <c r="AP81" s="65" t="b">
        <f t="shared" si="61"/>
        <v>1</v>
      </c>
      <c r="AQ81" s="34">
        <f t="shared" si="45"/>
        <v>0</v>
      </c>
      <c r="AR81" s="43"/>
      <c r="AS81" s="67">
        <f t="shared" si="46"/>
        <v>0</v>
      </c>
      <c r="AT81" s="67">
        <f t="shared" si="47"/>
        <v>0</v>
      </c>
      <c r="AU81" s="26">
        <f t="shared" si="48"/>
        <v>0</v>
      </c>
      <c r="AV81" s="91">
        <f>IF(B80="I",0,SUM(BA80:BA83))</f>
        <v>0</v>
      </c>
      <c r="AW81" s="91">
        <f>IF(AV81=0,0,RANK(AV81,BA$8:BA$1202,0))</f>
        <v>0</v>
      </c>
      <c r="AX81" s="52"/>
      <c r="AZ81" s="50">
        <f>RANK(AU81,AU80:AU83,0)</f>
        <v>1</v>
      </c>
      <c r="BE81" s="52"/>
      <c r="BG81" s="52"/>
    </row>
    <row r="82" spans="1:61" ht="13.5" thickBot="1" x14ac:dyDescent="0.25">
      <c r="A82" s="25">
        <f t="shared" si="63"/>
        <v>0</v>
      </c>
      <c r="B82" s="46"/>
      <c r="C82" s="114" t="s">
        <v>415</v>
      </c>
      <c r="D82" s="48"/>
      <c r="E82" s="68"/>
      <c r="F82" s="65" t="e">
        <f>VLOOKUP(E82,d!$B$4:$C$27,2,FALSE)</f>
        <v>#N/A</v>
      </c>
      <c r="G82" s="65" t="b">
        <f t="shared" si="24"/>
        <v>1</v>
      </c>
      <c r="H82" s="34">
        <f t="shared" si="38"/>
        <v>0</v>
      </c>
      <c r="I82" s="57"/>
      <c r="J82" s="68"/>
      <c r="K82" s="65" t="e">
        <f>VLOOKUP(J82,d!$F$4:$G$27,2,FALSE)</f>
        <v>#N/A</v>
      </c>
      <c r="L82" s="65" t="b">
        <f t="shared" si="55"/>
        <v>1</v>
      </c>
      <c r="M82" s="34">
        <f t="shared" si="39"/>
        <v>0</v>
      </c>
      <c r="N82" s="66"/>
      <c r="O82" s="57"/>
      <c r="P82" s="65" t="e">
        <f>VLOOKUP(O82,d!$J$4:$K$27,2,FALSE)</f>
        <v>#N/A</v>
      </c>
      <c r="Q82" s="65" t="b">
        <f t="shared" si="56"/>
        <v>1</v>
      </c>
      <c r="R82" s="34">
        <f t="shared" si="40"/>
        <v>0</v>
      </c>
      <c r="S82" s="57"/>
      <c r="T82" s="76"/>
      <c r="U82" s="65" t="e">
        <f>VLOOKUP(T82,d!$N$4:$O$27,2,FALSE)</f>
        <v>#N/A</v>
      </c>
      <c r="V82" s="65" t="b">
        <f t="shared" si="57"/>
        <v>1</v>
      </c>
      <c r="W82" s="34">
        <f t="shared" si="41"/>
        <v>0</v>
      </c>
      <c r="X82" s="43"/>
      <c r="Y82" s="57"/>
      <c r="Z82" s="65" t="e">
        <f>VLOOKUP(Y82,d!$B$32:$C$55,2,FALSE)</f>
        <v>#N/A</v>
      </c>
      <c r="AA82" s="65" t="b">
        <f t="shared" si="58"/>
        <v>1</v>
      </c>
      <c r="AB82" s="34">
        <f t="shared" si="42"/>
        <v>0</v>
      </c>
      <c r="AC82" s="43"/>
      <c r="AD82" s="57"/>
      <c r="AE82" s="65" t="e">
        <f>VLOOKUP(AD82,d!$F$32:$G$55,2,FALSE)</f>
        <v>#N/A</v>
      </c>
      <c r="AF82" s="65" t="b">
        <f t="shared" si="59"/>
        <v>1</v>
      </c>
      <c r="AG82" s="34">
        <f t="shared" si="43"/>
        <v>0</v>
      </c>
      <c r="AH82" s="43"/>
      <c r="AI82" s="57"/>
      <c r="AJ82" s="65" t="e">
        <f>VLOOKUP(AI82,d!$J$32:$K$55,2,FALSE)</f>
        <v>#N/A</v>
      </c>
      <c r="AK82" s="65" t="b">
        <f t="shared" si="60"/>
        <v>1</v>
      </c>
      <c r="AL82" s="34">
        <f t="shared" si="44"/>
        <v>0</v>
      </c>
      <c r="AM82" s="43"/>
      <c r="AN82" s="57"/>
      <c r="AO82" s="65" t="e">
        <f>VLOOKUP(AN82,d!$N$32:$O$55,2,FALSE)</f>
        <v>#N/A</v>
      </c>
      <c r="AP82" s="65" t="b">
        <f t="shared" si="61"/>
        <v>1</v>
      </c>
      <c r="AQ82" s="34">
        <f t="shared" si="45"/>
        <v>0</v>
      </c>
      <c r="AR82" s="43"/>
      <c r="AS82" s="67">
        <f t="shared" si="46"/>
        <v>0</v>
      </c>
      <c r="AT82" s="67">
        <f t="shared" si="47"/>
        <v>0</v>
      </c>
      <c r="AU82" s="26">
        <f t="shared" si="48"/>
        <v>0</v>
      </c>
      <c r="AV82" s="94">
        <f>IF(B80="I",0,SUM(BB80:BB83))</f>
        <v>0</v>
      </c>
      <c r="AW82" s="94">
        <f>IF(AV82=0,0,RANK(AV82,BB$8:BB$1202,0))</f>
        <v>0</v>
      </c>
      <c r="AX82" s="52"/>
      <c r="AZ82" s="50">
        <f>RANK(AU82,AU80:AU83,0)</f>
        <v>1</v>
      </c>
      <c r="BE82" s="52"/>
      <c r="BG82" s="52"/>
    </row>
    <row r="83" spans="1:61" ht="13.5" thickBot="1" x14ac:dyDescent="0.25">
      <c r="A83" s="46">
        <f t="shared" si="63"/>
        <v>0</v>
      </c>
      <c r="B83" s="46"/>
      <c r="C83" s="115" t="s">
        <v>416</v>
      </c>
      <c r="D83" s="49"/>
      <c r="E83" s="69"/>
      <c r="F83" s="70" t="e">
        <f>VLOOKUP(E83,d!$B$4:$C$27,2,FALSE)</f>
        <v>#N/A</v>
      </c>
      <c r="G83" s="70" t="b">
        <f t="shared" si="24"/>
        <v>1</v>
      </c>
      <c r="H83" s="96">
        <f t="shared" si="38"/>
        <v>0</v>
      </c>
      <c r="I83" s="71"/>
      <c r="J83" s="78"/>
      <c r="K83" s="70" t="e">
        <f>VLOOKUP(J83,d!$F$4:$G$27,2,FALSE)</f>
        <v>#N/A</v>
      </c>
      <c r="L83" s="70" t="b">
        <f t="shared" si="55"/>
        <v>1</v>
      </c>
      <c r="M83" s="96">
        <f t="shared" si="39"/>
        <v>0</v>
      </c>
      <c r="N83" s="72"/>
      <c r="O83" s="71"/>
      <c r="P83" s="70" t="e">
        <f>VLOOKUP(O83,d!$J$4:$K$27,2,FALSE)</f>
        <v>#N/A</v>
      </c>
      <c r="Q83" s="70" t="b">
        <f t="shared" si="56"/>
        <v>1</v>
      </c>
      <c r="R83" s="96">
        <f t="shared" si="40"/>
        <v>0</v>
      </c>
      <c r="S83" s="71"/>
      <c r="T83" s="79"/>
      <c r="U83" s="70" t="e">
        <f>VLOOKUP(T83,d!$N$4:$O$27,2,FALSE)</f>
        <v>#N/A</v>
      </c>
      <c r="V83" s="70" t="b">
        <f t="shared" si="57"/>
        <v>1</v>
      </c>
      <c r="W83" s="96">
        <f t="shared" si="41"/>
        <v>0</v>
      </c>
      <c r="X83" s="73"/>
      <c r="Y83" s="71"/>
      <c r="Z83" s="70" t="e">
        <f>VLOOKUP(Y83,d!$B$32:$C$55,2,FALSE)</f>
        <v>#N/A</v>
      </c>
      <c r="AA83" s="70" t="b">
        <f t="shared" si="58"/>
        <v>1</v>
      </c>
      <c r="AB83" s="96">
        <f t="shared" si="42"/>
        <v>0</v>
      </c>
      <c r="AC83" s="73"/>
      <c r="AD83" s="71"/>
      <c r="AE83" s="70" t="e">
        <f>VLOOKUP(AD83,d!$F$32:$G$55,2,FALSE)</f>
        <v>#N/A</v>
      </c>
      <c r="AF83" s="70" t="b">
        <f t="shared" si="59"/>
        <v>1</v>
      </c>
      <c r="AG83" s="96">
        <f t="shared" si="43"/>
        <v>0</v>
      </c>
      <c r="AH83" s="73"/>
      <c r="AI83" s="71"/>
      <c r="AJ83" s="70" t="e">
        <f>VLOOKUP(AI83,d!$J$32:$K$55,2,FALSE)</f>
        <v>#N/A</v>
      </c>
      <c r="AK83" s="70" t="b">
        <f t="shared" si="60"/>
        <v>1</v>
      </c>
      <c r="AL83" s="96">
        <f t="shared" si="44"/>
        <v>0</v>
      </c>
      <c r="AM83" s="73"/>
      <c r="AN83" s="71"/>
      <c r="AO83" s="70" t="e">
        <f>VLOOKUP(AN83,d!$N$32:$O$55,2,FALSE)</f>
        <v>#N/A</v>
      </c>
      <c r="AP83" s="70" t="b">
        <f t="shared" si="61"/>
        <v>1</v>
      </c>
      <c r="AQ83" s="96">
        <f t="shared" si="45"/>
        <v>0</v>
      </c>
      <c r="AR83" s="73"/>
      <c r="AS83" s="74">
        <f t="shared" si="46"/>
        <v>0</v>
      </c>
      <c r="AT83" s="74">
        <f t="shared" si="47"/>
        <v>0</v>
      </c>
      <c r="AU83" s="75">
        <f t="shared" si="48"/>
        <v>0</v>
      </c>
      <c r="AV83" s="90">
        <f>IF(B80="I",0,(AU80+AU81+AU82+AU83-AY83))</f>
        <v>0</v>
      </c>
      <c r="AW83" s="93">
        <f>IF(B80="I",0,IF(BD83&gt;BD$6,0,BD83))</f>
        <v>0</v>
      </c>
      <c r="AX83" s="119">
        <f>MIN(AS80:AS83)</f>
        <v>0</v>
      </c>
      <c r="AY83" s="50">
        <f>MIN(AU80:AU83)</f>
        <v>0</v>
      </c>
      <c r="AZ83" s="50">
        <f>RANK(AU83,AU80:AU83,0)</f>
        <v>1</v>
      </c>
      <c r="BA83" s="118">
        <f>SUM(AS80:AS83)-AX83</f>
        <v>0</v>
      </c>
      <c r="BB83" s="118">
        <f>SUM(AT80:AT83)-(AY83-AX83)</f>
        <v>0</v>
      </c>
      <c r="BC83" s="52">
        <f>IF(B80="I","",IF(SUM(BA80:BB83)=0,AV83,SUM(BA80:BB83)))</f>
        <v>0</v>
      </c>
      <c r="BD83" s="52" t="str">
        <f>IF(B80="I","",IF(BC83=0,"",RANK(BC83,BC$8:BC$500,0)))</f>
        <v/>
      </c>
      <c r="BE83" s="52"/>
      <c r="BG83" s="52"/>
    </row>
    <row r="84" spans="1:61" ht="13.5" thickBot="1" x14ac:dyDescent="0.25">
      <c r="A84" s="28"/>
      <c r="B84" s="46"/>
      <c r="C84" s="114" t="s">
        <v>417</v>
      </c>
      <c r="D84" s="47"/>
      <c r="E84" s="57"/>
      <c r="F84" s="65" t="e">
        <f>VLOOKUP(E84,d!$B$4:$C$27,2,FALSE)</f>
        <v>#N/A</v>
      </c>
      <c r="G84" s="65" t="b">
        <f t="shared" si="24"/>
        <v>1</v>
      </c>
      <c r="H84" s="34">
        <f t="shared" si="38"/>
        <v>0</v>
      </c>
      <c r="I84" s="43"/>
      <c r="J84" s="57"/>
      <c r="K84" s="65" t="e">
        <f>VLOOKUP(J84,d!$F$4:$G$27,2,FALSE)</f>
        <v>#N/A</v>
      </c>
      <c r="L84" s="65" t="b">
        <f t="shared" si="55"/>
        <v>1</v>
      </c>
      <c r="M84" s="34">
        <f t="shared" si="39"/>
        <v>0</v>
      </c>
      <c r="N84" s="66"/>
      <c r="O84" s="57"/>
      <c r="P84" s="65" t="e">
        <f>VLOOKUP(O84,d!$J$4:$K$27,2,FALSE)</f>
        <v>#N/A</v>
      </c>
      <c r="Q84" s="65" t="b">
        <f t="shared" si="56"/>
        <v>1</v>
      </c>
      <c r="R84" s="34">
        <f t="shared" si="40"/>
        <v>0</v>
      </c>
      <c r="S84" s="57"/>
      <c r="T84" s="76"/>
      <c r="U84" s="65" t="e">
        <f>VLOOKUP(T84,d!$N$4:$O$27,2,FALSE)</f>
        <v>#N/A</v>
      </c>
      <c r="V84" s="65" t="b">
        <f t="shared" si="57"/>
        <v>1</v>
      </c>
      <c r="W84" s="34">
        <f t="shared" si="41"/>
        <v>0</v>
      </c>
      <c r="X84" s="43"/>
      <c r="Y84" s="57"/>
      <c r="Z84" s="65" t="e">
        <f>VLOOKUP(Y84,d!$B$32:$C$55,2,FALSE)</f>
        <v>#N/A</v>
      </c>
      <c r="AA84" s="65" t="b">
        <f t="shared" si="58"/>
        <v>1</v>
      </c>
      <c r="AB84" s="34">
        <f t="shared" si="42"/>
        <v>0</v>
      </c>
      <c r="AC84" s="43"/>
      <c r="AD84" s="57"/>
      <c r="AE84" s="65" t="e">
        <f>VLOOKUP(AD84,d!$F$32:$G$55,2,FALSE)</f>
        <v>#N/A</v>
      </c>
      <c r="AF84" s="65" t="b">
        <f t="shared" si="59"/>
        <v>1</v>
      </c>
      <c r="AG84" s="34">
        <f t="shared" si="43"/>
        <v>0</v>
      </c>
      <c r="AH84" s="43"/>
      <c r="AI84" s="57"/>
      <c r="AJ84" s="65" t="e">
        <f>VLOOKUP(AI84,d!$J$32:$K$55,2,FALSE)</f>
        <v>#N/A</v>
      </c>
      <c r="AK84" s="65" t="b">
        <f t="shared" si="60"/>
        <v>1</v>
      </c>
      <c r="AL84" s="34">
        <f t="shared" si="44"/>
        <v>0</v>
      </c>
      <c r="AM84" s="43"/>
      <c r="AN84" s="57"/>
      <c r="AO84" s="65" t="e">
        <f>VLOOKUP(AN84,d!$N$32:$O$55,2,FALSE)</f>
        <v>#N/A</v>
      </c>
      <c r="AP84" s="65" t="b">
        <f t="shared" si="61"/>
        <v>1</v>
      </c>
      <c r="AQ84" s="34">
        <f t="shared" si="45"/>
        <v>0</v>
      </c>
      <c r="AR84" s="43"/>
      <c r="AS84" s="67">
        <f t="shared" si="46"/>
        <v>0</v>
      </c>
      <c r="AT84" s="67">
        <f t="shared" si="47"/>
        <v>0</v>
      </c>
      <c r="AU84" s="67">
        <f t="shared" si="48"/>
        <v>0</v>
      </c>
      <c r="AV84" s="92" t="str">
        <f>IF(A84&gt;" ",A84,"")</f>
        <v/>
      </c>
      <c r="AW84" s="46" t="s">
        <v>107</v>
      </c>
      <c r="AX84" s="52"/>
      <c r="AZ84" s="50">
        <f>RANK(AU84,AU84:AU87,0)</f>
        <v>1</v>
      </c>
      <c r="BE84" s="52"/>
      <c r="BG84" s="52"/>
      <c r="BI84" s="52"/>
    </row>
    <row r="85" spans="1:61" ht="13.5" thickBot="1" x14ac:dyDescent="0.25">
      <c r="A85" s="25">
        <f t="shared" ref="A85:A87" si="64">(A84)</f>
        <v>0</v>
      </c>
      <c r="B85" s="46"/>
      <c r="C85" s="114" t="s">
        <v>418</v>
      </c>
      <c r="D85" s="47"/>
      <c r="E85" s="68"/>
      <c r="F85" s="65" t="e">
        <f>VLOOKUP(E85,d!$B$4:$C$27,2,FALSE)</f>
        <v>#N/A</v>
      </c>
      <c r="G85" s="65" t="b">
        <f t="shared" si="24"/>
        <v>1</v>
      </c>
      <c r="H85" s="34">
        <f t="shared" si="38"/>
        <v>0</v>
      </c>
      <c r="I85" s="57"/>
      <c r="J85" s="68"/>
      <c r="K85" s="65" t="e">
        <f>VLOOKUP(J85,d!$F$4:$G$27,2,FALSE)</f>
        <v>#N/A</v>
      </c>
      <c r="L85" s="65" t="b">
        <f t="shared" si="55"/>
        <v>1</v>
      </c>
      <c r="M85" s="34">
        <f t="shared" si="39"/>
        <v>0</v>
      </c>
      <c r="N85" s="66"/>
      <c r="O85" s="57"/>
      <c r="P85" s="65" t="e">
        <f>VLOOKUP(O85,d!$J$4:$K$27,2,FALSE)</f>
        <v>#N/A</v>
      </c>
      <c r="Q85" s="65" t="b">
        <f t="shared" si="56"/>
        <v>1</v>
      </c>
      <c r="R85" s="34">
        <f t="shared" si="40"/>
        <v>0</v>
      </c>
      <c r="S85" s="57"/>
      <c r="T85" s="76"/>
      <c r="U85" s="65" t="e">
        <f>VLOOKUP(T85,d!$N$4:$O$27,2,FALSE)</f>
        <v>#N/A</v>
      </c>
      <c r="V85" s="65" t="b">
        <f t="shared" si="57"/>
        <v>1</v>
      </c>
      <c r="W85" s="34">
        <f t="shared" si="41"/>
        <v>0</v>
      </c>
      <c r="X85" s="43"/>
      <c r="Y85" s="57"/>
      <c r="Z85" s="65" t="e">
        <f>VLOOKUP(Y85,d!$B$32:$C$55,2,FALSE)</f>
        <v>#N/A</v>
      </c>
      <c r="AA85" s="65" t="b">
        <f t="shared" si="58"/>
        <v>1</v>
      </c>
      <c r="AB85" s="34">
        <f t="shared" si="42"/>
        <v>0</v>
      </c>
      <c r="AC85" s="43"/>
      <c r="AD85" s="57"/>
      <c r="AE85" s="65" t="e">
        <f>VLOOKUP(AD85,d!$F$32:$G$55,2,FALSE)</f>
        <v>#N/A</v>
      </c>
      <c r="AF85" s="65" t="b">
        <f t="shared" si="59"/>
        <v>1</v>
      </c>
      <c r="AG85" s="34">
        <f t="shared" si="43"/>
        <v>0</v>
      </c>
      <c r="AH85" s="43"/>
      <c r="AI85" s="57"/>
      <c r="AJ85" s="65" t="e">
        <f>VLOOKUP(AI85,d!$J$32:$K$55,2,FALSE)</f>
        <v>#N/A</v>
      </c>
      <c r="AK85" s="65" t="b">
        <f t="shared" si="60"/>
        <v>1</v>
      </c>
      <c r="AL85" s="34">
        <f t="shared" si="44"/>
        <v>0</v>
      </c>
      <c r="AM85" s="43"/>
      <c r="AN85" s="57"/>
      <c r="AO85" s="65" t="e">
        <f>VLOOKUP(AN85,d!$N$32:$O$55,2,FALSE)</f>
        <v>#N/A</v>
      </c>
      <c r="AP85" s="65" t="b">
        <f t="shared" si="61"/>
        <v>1</v>
      </c>
      <c r="AQ85" s="34">
        <f t="shared" si="45"/>
        <v>0</v>
      </c>
      <c r="AR85" s="43"/>
      <c r="AS85" s="67">
        <f t="shared" si="46"/>
        <v>0</v>
      </c>
      <c r="AT85" s="67">
        <f t="shared" si="47"/>
        <v>0</v>
      </c>
      <c r="AU85" s="26">
        <f t="shared" si="48"/>
        <v>0</v>
      </c>
      <c r="AV85" s="91">
        <f>IF(B84="I",0,SUM(BA84:BA87))</f>
        <v>0</v>
      </c>
      <c r="AW85" s="91">
        <f>IF(AV85=0,0,RANK(AV85,BA$8:BA$1202,0))</f>
        <v>0</v>
      </c>
      <c r="AX85" s="52"/>
      <c r="AZ85" s="50">
        <f>RANK(AU85,AU84:AU87,0)</f>
        <v>1</v>
      </c>
      <c r="BE85" s="52"/>
      <c r="BG85" s="52"/>
    </row>
    <row r="86" spans="1:61" ht="13.5" thickBot="1" x14ac:dyDescent="0.25">
      <c r="A86" s="25">
        <f t="shared" si="64"/>
        <v>0</v>
      </c>
      <c r="B86" s="46"/>
      <c r="C86" s="114" t="s">
        <v>419</v>
      </c>
      <c r="D86" s="48"/>
      <c r="E86" s="68"/>
      <c r="F86" s="65" t="e">
        <f>VLOOKUP(E86,d!$B$4:$C$27,2,FALSE)</f>
        <v>#N/A</v>
      </c>
      <c r="G86" s="65" t="b">
        <f t="shared" si="24"/>
        <v>1</v>
      </c>
      <c r="H86" s="34">
        <f t="shared" si="38"/>
        <v>0</v>
      </c>
      <c r="I86" s="57"/>
      <c r="J86" s="68"/>
      <c r="K86" s="65" t="e">
        <f>VLOOKUP(J86,d!$F$4:$G$27,2,FALSE)</f>
        <v>#N/A</v>
      </c>
      <c r="L86" s="65" t="b">
        <f t="shared" si="55"/>
        <v>1</v>
      </c>
      <c r="M86" s="34">
        <f t="shared" si="39"/>
        <v>0</v>
      </c>
      <c r="N86" s="66"/>
      <c r="O86" s="57"/>
      <c r="P86" s="65" t="e">
        <f>VLOOKUP(O86,d!$J$4:$K$27,2,FALSE)</f>
        <v>#N/A</v>
      </c>
      <c r="Q86" s="65" t="b">
        <f t="shared" si="56"/>
        <v>1</v>
      </c>
      <c r="R86" s="34">
        <f t="shared" si="40"/>
        <v>0</v>
      </c>
      <c r="S86" s="57"/>
      <c r="T86" s="76"/>
      <c r="U86" s="65" t="e">
        <f>VLOOKUP(T86,d!$N$4:$O$27,2,FALSE)</f>
        <v>#N/A</v>
      </c>
      <c r="V86" s="65" t="b">
        <f t="shared" si="57"/>
        <v>1</v>
      </c>
      <c r="W86" s="34">
        <f t="shared" si="41"/>
        <v>0</v>
      </c>
      <c r="X86" s="43"/>
      <c r="Y86" s="57"/>
      <c r="Z86" s="65" t="e">
        <f>VLOOKUP(Y86,d!$B$32:$C$55,2,FALSE)</f>
        <v>#N/A</v>
      </c>
      <c r="AA86" s="65" t="b">
        <f t="shared" si="58"/>
        <v>1</v>
      </c>
      <c r="AB86" s="34">
        <f t="shared" si="42"/>
        <v>0</v>
      </c>
      <c r="AC86" s="43"/>
      <c r="AD86" s="57"/>
      <c r="AE86" s="65" t="e">
        <f>VLOOKUP(AD86,d!$F$32:$G$55,2,FALSE)</f>
        <v>#N/A</v>
      </c>
      <c r="AF86" s="65" t="b">
        <f t="shared" si="59"/>
        <v>1</v>
      </c>
      <c r="AG86" s="34">
        <f t="shared" si="43"/>
        <v>0</v>
      </c>
      <c r="AH86" s="43"/>
      <c r="AI86" s="57"/>
      <c r="AJ86" s="65" t="e">
        <f>VLOOKUP(AI86,d!$J$32:$K$55,2,FALSE)</f>
        <v>#N/A</v>
      </c>
      <c r="AK86" s="65" t="b">
        <f t="shared" si="60"/>
        <v>1</v>
      </c>
      <c r="AL86" s="34">
        <f t="shared" si="44"/>
        <v>0</v>
      </c>
      <c r="AM86" s="43"/>
      <c r="AN86" s="57"/>
      <c r="AO86" s="65" t="e">
        <f>VLOOKUP(AN86,d!$N$32:$O$55,2,FALSE)</f>
        <v>#N/A</v>
      </c>
      <c r="AP86" s="65" t="b">
        <f t="shared" si="61"/>
        <v>1</v>
      </c>
      <c r="AQ86" s="34">
        <f t="shared" si="45"/>
        <v>0</v>
      </c>
      <c r="AR86" s="43"/>
      <c r="AS86" s="67">
        <f t="shared" si="46"/>
        <v>0</v>
      </c>
      <c r="AT86" s="67">
        <f t="shared" si="47"/>
        <v>0</v>
      </c>
      <c r="AU86" s="26">
        <f t="shared" si="48"/>
        <v>0</v>
      </c>
      <c r="AV86" s="94">
        <f>IF(B84="I",0,SUM(BB84:BB87))</f>
        <v>0</v>
      </c>
      <c r="AW86" s="94">
        <f>IF(AV86=0,0,RANK(AV86,BB$8:BB$1202,0))</f>
        <v>0</v>
      </c>
      <c r="AX86" s="52"/>
      <c r="AZ86" s="50">
        <f>RANK(AU86,AU84:AU87,0)</f>
        <v>1</v>
      </c>
      <c r="BE86" s="52"/>
      <c r="BG86" s="52"/>
    </row>
    <row r="87" spans="1:61" ht="13.5" thickBot="1" x14ac:dyDescent="0.25">
      <c r="A87" s="46">
        <f t="shared" si="64"/>
        <v>0</v>
      </c>
      <c r="B87" s="46"/>
      <c r="C87" s="115" t="s">
        <v>420</v>
      </c>
      <c r="D87" s="49"/>
      <c r="E87" s="69"/>
      <c r="F87" s="70" t="e">
        <f>VLOOKUP(E87,d!$B$4:$C$27,2,FALSE)</f>
        <v>#N/A</v>
      </c>
      <c r="G87" s="70" t="b">
        <f t="shared" si="24"/>
        <v>1</v>
      </c>
      <c r="H87" s="96">
        <f t="shared" si="38"/>
        <v>0</v>
      </c>
      <c r="I87" s="71"/>
      <c r="J87" s="78"/>
      <c r="K87" s="70" t="e">
        <f>VLOOKUP(J87,d!$F$4:$G$27,2,FALSE)</f>
        <v>#N/A</v>
      </c>
      <c r="L87" s="70" t="b">
        <f t="shared" si="55"/>
        <v>1</v>
      </c>
      <c r="M87" s="96">
        <f t="shared" si="39"/>
        <v>0</v>
      </c>
      <c r="N87" s="72"/>
      <c r="O87" s="71"/>
      <c r="P87" s="70" t="e">
        <f>VLOOKUP(O87,d!$J$4:$K$27,2,FALSE)</f>
        <v>#N/A</v>
      </c>
      <c r="Q87" s="70" t="b">
        <f t="shared" si="56"/>
        <v>1</v>
      </c>
      <c r="R87" s="96">
        <f t="shared" si="40"/>
        <v>0</v>
      </c>
      <c r="S87" s="71"/>
      <c r="T87" s="79"/>
      <c r="U87" s="70" t="e">
        <f>VLOOKUP(T87,d!$N$4:$O$27,2,FALSE)</f>
        <v>#N/A</v>
      </c>
      <c r="V87" s="70" t="b">
        <f t="shared" si="57"/>
        <v>1</v>
      </c>
      <c r="W87" s="96">
        <f t="shared" si="41"/>
        <v>0</v>
      </c>
      <c r="X87" s="73"/>
      <c r="Y87" s="71"/>
      <c r="Z87" s="70" t="e">
        <f>VLOOKUP(Y87,d!$B$32:$C$55,2,FALSE)</f>
        <v>#N/A</v>
      </c>
      <c r="AA87" s="70" t="b">
        <f t="shared" si="58"/>
        <v>1</v>
      </c>
      <c r="AB87" s="96">
        <f t="shared" si="42"/>
        <v>0</v>
      </c>
      <c r="AC87" s="73"/>
      <c r="AD87" s="71"/>
      <c r="AE87" s="70" t="e">
        <f>VLOOKUP(AD87,d!$F$32:$G$55,2,FALSE)</f>
        <v>#N/A</v>
      </c>
      <c r="AF87" s="70" t="b">
        <f t="shared" si="59"/>
        <v>1</v>
      </c>
      <c r="AG87" s="96">
        <f t="shared" si="43"/>
        <v>0</v>
      </c>
      <c r="AH87" s="73"/>
      <c r="AI87" s="71"/>
      <c r="AJ87" s="70" t="e">
        <f>VLOOKUP(AI87,d!$J$32:$K$55,2,FALSE)</f>
        <v>#N/A</v>
      </c>
      <c r="AK87" s="70" t="b">
        <f t="shared" si="60"/>
        <v>1</v>
      </c>
      <c r="AL87" s="96">
        <f t="shared" si="44"/>
        <v>0</v>
      </c>
      <c r="AM87" s="73"/>
      <c r="AN87" s="71"/>
      <c r="AO87" s="70" t="e">
        <f>VLOOKUP(AN87,d!$N$32:$O$55,2,FALSE)</f>
        <v>#N/A</v>
      </c>
      <c r="AP87" s="70" t="b">
        <f t="shared" si="61"/>
        <v>1</v>
      </c>
      <c r="AQ87" s="96">
        <f t="shared" si="45"/>
        <v>0</v>
      </c>
      <c r="AR87" s="73"/>
      <c r="AS87" s="74">
        <f t="shared" si="46"/>
        <v>0</v>
      </c>
      <c r="AT87" s="74">
        <f t="shared" si="47"/>
        <v>0</v>
      </c>
      <c r="AU87" s="75">
        <f t="shared" si="48"/>
        <v>0</v>
      </c>
      <c r="AV87" s="90">
        <f>IF(B84="I",0,(AU84+AU85+AU86+AU87-AY87))</f>
        <v>0</v>
      </c>
      <c r="AW87" s="93">
        <f>IF(B84="I",0,IF(BD87&gt;BD$6,0,BD87))</f>
        <v>0</v>
      </c>
      <c r="AX87" s="119">
        <f>MIN(AS84:AS87)</f>
        <v>0</v>
      </c>
      <c r="AY87" s="50">
        <f>MIN(AU84:AU87)</f>
        <v>0</v>
      </c>
      <c r="AZ87" s="50">
        <f>RANK(AU87,AU84:AU87,0)</f>
        <v>1</v>
      </c>
      <c r="BA87" s="118">
        <f>SUM(AS84:AS87)-AX87</f>
        <v>0</v>
      </c>
      <c r="BB87" s="118">
        <f>SUM(AT84:AT87)-(AY87-AX87)</f>
        <v>0</v>
      </c>
      <c r="BC87" s="52">
        <f>IF(B84="I","",IF(SUM(BA84:BB87)=0,AV87,SUM(BA84:BB87)))</f>
        <v>0</v>
      </c>
      <c r="BD87" s="52" t="str">
        <f>IF(B84="I","",IF(BC87=0,"",RANK(BC87,BC$8:BC$500,0)))</f>
        <v/>
      </c>
      <c r="BE87" s="52"/>
      <c r="BG87" s="52"/>
    </row>
    <row r="88" spans="1:61" ht="13.5" thickBot="1" x14ac:dyDescent="0.25">
      <c r="A88" s="28"/>
      <c r="B88" s="46"/>
      <c r="C88" s="114" t="s">
        <v>421</v>
      </c>
      <c r="D88" s="47"/>
      <c r="E88" s="57"/>
      <c r="F88" s="65" t="e">
        <f>VLOOKUP(E88,d!$B$4:$C$27,2,FALSE)</f>
        <v>#N/A</v>
      </c>
      <c r="G88" s="65" t="b">
        <f t="shared" si="24"/>
        <v>1</v>
      </c>
      <c r="H88" s="34">
        <f t="shared" si="38"/>
        <v>0</v>
      </c>
      <c r="I88" s="43"/>
      <c r="J88" s="57"/>
      <c r="K88" s="65" t="e">
        <f>VLOOKUP(J88,d!$F$4:$G$27,2,FALSE)</f>
        <v>#N/A</v>
      </c>
      <c r="L88" s="65" t="b">
        <f t="shared" si="55"/>
        <v>1</v>
      </c>
      <c r="M88" s="34">
        <f t="shared" si="39"/>
        <v>0</v>
      </c>
      <c r="N88" s="66"/>
      <c r="O88" s="57"/>
      <c r="P88" s="65" t="e">
        <f>VLOOKUP(O88,d!$J$4:$K$27,2,FALSE)</f>
        <v>#N/A</v>
      </c>
      <c r="Q88" s="65" t="b">
        <f t="shared" si="56"/>
        <v>1</v>
      </c>
      <c r="R88" s="34">
        <f t="shared" si="40"/>
        <v>0</v>
      </c>
      <c r="S88" s="57"/>
      <c r="T88" s="76"/>
      <c r="U88" s="65" t="e">
        <f>VLOOKUP(T88,d!$N$4:$O$27,2,FALSE)</f>
        <v>#N/A</v>
      </c>
      <c r="V88" s="65" t="b">
        <f t="shared" si="57"/>
        <v>1</v>
      </c>
      <c r="W88" s="34">
        <f t="shared" si="41"/>
        <v>0</v>
      </c>
      <c r="X88" s="43"/>
      <c r="Y88" s="57"/>
      <c r="Z88" s="65" t="e">
        <f>VLOOKUP(Y88,d!$B$32:$C$55,2,FALSE)</f>
        <v>#N/A</v>
      </c>
      <c r="AA88" s="65" t="b">
        <f t="shared" si="58"/>
        <v>1</v>
      </c>
      <c r="AB88" s="34">
        <f t="shared" si="42"/>
        <v>0</v>
      </c>
      <c r="AC88" s="43"/>
      <c r="AD88" s="57"/>
      <c r="AE88" s="65" t="e">
        <f>VLOOKUP(AD88,d!$F$32:$G$55,2,FALSE)</f>
        <v>#N/A</v>
      </c>
      <c r="AF88" s="65" t="b">
        <f t="shared" si="59"/>
        <v>1</v>
      </c>
      <c r="AG88" s="34">
        <f t="shared" si="43"/>
        <v>0</v>
      </c>
      <c r="AH88" s="43"/>
      <c r="AI88" s="57"/>
      <c r="AJ88" s="65" t="e">
        <f>VLOOKUP(AI88,d!$J$32:$K$55,2,FALSE)</f>
        <v>#N/A</v>
      </c>
      <c r="AK88" s="65" t="b">
        <f t="shared" si="60"/>
        <v>1</v>
      </c>
      <c r="AL88" s="34">
        <f t="shared" si="44"/>
        <v>0</v>
      </c>
      <c r="AM88" s="43"/>
      <c r="AN88" s="57"/>
      <c r="AO88" s="65" t="e">
        <f>VLOOKUP(AN88,d!$N$32:$O$55,2,FALSE)</f>
        <v>#N/A</v>
      </c>
      <c r="AP88" s="65" t="b">
        <f t="shared" si="61"/>
        <v>1</v>
      </c>
      <c r="AQ88" s="34">
        <f t="shared" si="45"/>
        <v>0</v>
      </c>
      <c r="AR88" s="43"/>
      <c r="AS88" s="67">
        <f t="shared" si="46"/>
        <v>0</v>
      </c>
      <c r="AT88" s="67">
        <f t="shared" si="47"/>
        <v>0</v>
      </c>
      <c r="AU88" s="67">
        <f t="shared" si="48"/>
        <v>0</v>
      </c>
      <c r="AV88" s="92" t="str">
        <f>IF(A88&gt;" ",A88,"")</f>
        <v/>
      </c>
      <c r="AW88" s="46" t="s">
        <v>107</v>
      </c>
      <c r="AX88" s="52"/>
      <c r="AZ88" s="50">
        <f>RANK(AU88,AU88:AU91,0)</f>
        <v>1</v>
      </c>
      <c r="BE88" s="52"/>
      <c r="BG88" s="52"/>
      <c r="BI88" s="52"/>
    </row>
    <row r="89" spans="1:61" ht="13.5" thickBot="1" x14ac:dyDescent="0.25">
      <c r="A89" s="25">
        <f t="shared" ref="A89:A91" si="65">(A88)</f>
        <v>0</v>
      </c>
      <c r="B89" s="46"/>
      <c r="C89" s="114" t="s">
        <v>422</v>
      </c>
      <c r="D89" s="47"/>
      <c r="E89" s="68"/>
      <c r="F89" s="65" t="e">
        <f>VLOOKUP(E89,d!$B$4:$C$27,2,FALSE)</f>
        <v>#N/A</v>
      </c>
      <c r="G89" s="65" t="b">
        <f t="shared" si="24"/>
        <v>1</v>
      </c>
      <c r="H89" s="34">
        <f t="shared" si="38"/>
        <v>0</v>
      </c>
      <c r="I89" s="57"/>
      <c r="J89" s="68"/>
      <c r="K89" s="65" t="e">
        <f>VLOOKUP(J89,d!$F$4:$G$27,2,FALSE)</f>
        <v>#N/A</v>
      </c>
      <c r="L89" s="65" t="b">
        <f t="shared" si="55"/>
        <v>1</v>
      </c>
      <c r="M89" s="34">
        <f t="shared" si="39"/>
        <v>0</v>
      </c>
      <c r="N89" s="66"/>
      <c r="O89" s="57"/>
      <c r="P89" s="65" t="e">
        <f>VLOOKUP(O89,d!$J$4:$K$27,2,FALSE)</f>
        <v>#N/A</v>
      </c>
      <c r="Q89" s="65" t="b">
        <f t="shared" si="56"/>
        <v>1</v>
      </c>
      <c r="R89" s="34">
        <f t="shared" si="40"/>
        <v>0</v>
      </c>
      <c r="S89" s="57"/>
      <c r="T89" s="76"/>
      <c r="U89" s="65" t="e">
        <f>VLOOKUP(T89,d!$N$4:$O$27,2,FALSE)</f>
        <v>#N/A</v>
      </c>
      <c r="V89" s="65" t="b">
        <f t="shared" si="57"/>
        <v>1</v>
      </c>
      <c r="W89" s="34">
        <f t="shared" si="41"/>
        <v>0</v>
      </c>
      <c r="X89" s="43"/>
      <c r="Y89" s="57"/>
      <c r="Z89" s="65" t="e">
        <f>VLOOKUP(Y89,d!$B$32:$C$55,2,FALSE)</f>
        <v>#N/A</v>
      </c>
      <c r="AA89" s="65" t="b">
        <f t="shared" si="58"/>
        <v>1</v>
      </c>
      <c r="AB89" s="34">
        <f t="shared" si="42"/>
        <v>0</v>
      </c>
      <c r="AC89" s="43"/>
      <c r="AD89" s="57"/>
      <c r="AE89" s="65" t="e">
        <f>VLOOKUP(AD89,d!$F$32:$G$55,2,FALSE)</f>
        <v>#N/A</v>
      </c>
      <c r="AF89" s="65" t="b">
        <f t="shared" si="59"/>
        <v>1</v>
      </c>
      <c r="AG89" s="34">
        <f t="shared" si="43"/>
        <v>0</v>
      </c>
      <c r="AH89" s="43"/>
      <c r="AI89" s="57"/>
      <c r="AJ89" s="65" t="e">
        <f>VLOOKUP(AI89,d!$J$32:$K$55,2,FALSE)</f>
        <v>#N/A</v>
      </c>
      <c r="AK89" s="65" t="b">
        <f t="shared" si="60"/>
        <v>1</v>
      </c>
      <c r="AL89" s="34">
        <f t="shared" si="44"/>
        <v>0</v>
      </c>
      <c r="AM89" s="43"/>
      <c r="AN89" s="57"/>
      <c r="AO89" s="65" t="e">
        <f>VLOOKUP(AN89,d!$N$32:$O$55,2,FALSE)</f>
        <v>#N/A</v>
      </c>
      <c r="AP89" s="65" t="b">
        <f t="shared" si="61"/>
        <v>1</v>
      </c>
      <c r="AQ89" s="34">
        <f t="shared" si="45"/>
        <v>0</v>
      </c>
      <c r="AR89" s="43"/>
      <c r="AS89" s="67">
        <f t="shared" si="46"/>
        <v>0</v>
      </c>
      <c r="AT89" s="67">
        <f t="shared" si="47"/>
        <v>0</v>
      </c>
      <c r="AU89" s="26">
        <f t="shared" si="48"/>
        <v>0</v>
      </c>
      <c r="AV89" s="91">
        <f>IF(B88="I",0,SUM(BA88:BA91))</f>
        <v>0</v>
      </c>
      <c r="AW89" s="91">
        <f>IF(AV89=0,0,RANK(AV89,BA$8:BA$1202,0))</f>
        <v>0</v>
      </c>
      <c r="AX89" s="52"/>
      <c r="AZ89" s="50">
        <f>RANK(AU89,AU88:AU91,0)</f>
        <v>1</v>
      </c>
      <c r="BE89" s="52"/>
      <c r="BG89" s="52"/>
    </row>
    <row r="90" spans="1:61" ht="13.5" thickBot="1" x14ac:dyDescent="0.25">
      <c r="A90" s="25">
        <f t="shared" si="65"/>
        <v>0</v>
      </c>
      <c r="B90" s="46"/>
      <c r="C90" s="114" t="s">
        <v>423</v>
      </c>
      <c r="D90" s="48"/>
      <c r="E90" s="68"/>
      <c r="F90" s="65" t="e">
        <f>VLOOKUP(E90,d!$B$4:$C$27,2,FALSE)</f>
        <v>#N/A</v>
      </c>
      <c r="G90" s="65" t="b">
        <f t="shared" si="24"/>
        <v>1</v>
      </c>
      <c r="H90" s="34">
        <f t="shared" si="38"/>
        <v>0</v>
      </c>
      <c r="I90" s="57"/>
      <c r="J90" s="68"/>
      <c r="K90" s="65" t="e">
        <f>VLOOKUP(J90,d!$F$4:$G$27,2,FALSE)</f>
        <v>#N/A</v>
      </c>
      <c r="L90" s="65" t="b">
        <f t="shared" si="55"/>
        <v>1</v>
      </c>
      <c r="M90" s="34">
        <f t="shared" si="39"/>
        <v>0</v>
      </c>
      <c r="N90" s="66"/>
      <c r="O90" s="57"/>
      <c r="P90" s="65" t="e">
        <f>VLOOKUP(O90,d!$J$4:$K$27,2,FALSE)</f>
        <v>#N/A</v>
      </c>
      <c r="Q90" s="65" t="b">
        <f t="shared" si="56"/>
        <v>1</v>
      </c>
      <c r="R90" s="34">
        <f t="shared" si="40"/>
        <v>0</v>
      </c>
      <c r="S90" s="57"/>
      <c r="T90" s="76"/>
      <c r="U90" s="65" t="e">
        <f>VLOOKUP(T90,d!$N$4:$O$27,2,FALSE)</f>
        <v>#N/A</v>
      </c>
      <c r="V90" s="65" t="b">
        <f t="shared" si="57"/>
        <v>1</v>
      </c>
      <c r="W90" s="34">
        <f t="shared" si="41"/>
        <v>0</v>
      </c>
      <c r="X90" s="43"/>
      <c r="Y90" s="57"/>
      <c r="Z90" s="65" t="e">
        <f>VLOOKUP(Y90,d!$B$32:$C$55,2,FALSE)</f>
        <v>#N/A</v>
      </c>
      <c r="AA90" s="65" t="b">
        <f t="shared" si="58"/>
        <v>1</v>
      </c>
      <c r="AB90" s="34">
        <f t="shared" si="42"/>
        <v>0</v>
      </c>
      <c r="AC90" s="43"/>
      <c r="AD90" s="57"/>
      <c r="AE90" s="65" t="e">
        <f>VLOOKUP(AD90,d!$F$32:$G$55,2,FALSE)</f>
        <v>#N/A</v>
      </c>
      <c r="AF90" s="65" t="b">
        <f t="shared" si="59"/>
        <v>1</v>
      </c>
      <c r="AG90" s="34">
        <f t="shared" si="43"/>
        <v>0</v>
      </c>
      <c r="AH90" s="43"/>
      <c r="AI90" s="57"/>
      <c r="AJ90" s="65" t="e">
        <f>VLOOKUP(AI90,d!$J$32:$K$55,2,FALSE)</f>
        <v>#N/A</v>
      </c>
      <c r="AK90" s="65" t="b">
        <f t="shared" si="60"/>
        <v>1</v>
      </c>
      <c r="AL90" s="34">
        <f t="shared" si="44"/>
        <v>0</v>
      </c>
      <c r="AM90" s="43"/>
      <c r="AN90" s="57"/>
      <c r="AO90" s="65" t="e">
        <f>VLOOKUP(AN90,d!$N$32:$O$55,2,FALSE)</f>
        <v>#N/A</v>
      </c>
      <c r="AP90" s="65" t="b">
        <f t="shared" si="61"/>
        <v>1</v>
      </c>
      <c r="AQ90" s="34">
        <f t="shared" si="45"/>
        <v>0</v>
      </c>
      <c r="AR90" s="43"/>
      <c r="AS90" s="67">
        <f t="shared" si="46"/>
        <v>0</v>
      </c>
      <c r="AT90" s="67">
        <f t="shared" si="47"/>
        <v>0</v>
      </c>
      <c r="AU90" s="26">
        <f t="shared" si="48"/>
        <v>0</v>
      </c>
      <c r="AV90" s="94">
        <f>IF(B88="I",0,SUM(BB88:BB91))</f>
        <v>0</v>
      </c>
      <c r="AW90" s="94">
        <f>IF(AV90=0,0,RANK(AV90,BB$8:BB$1202,0))</f>
        <v>0</v>
      </c>
      <c r="AX90" s="52"/>
      <c r="AZ90" s="50">
        <f>RANK(AU90,AU88:AU91,0)</f>
        <v>1</v>
      </c>
      <c r="BE90" s="52"/>
      <c r="BG90" s="52"/>
    </row>
    <row r="91" spans="1:61" ht="13.5" thickBot="1" x14ac:dyDescent="0.25">
      <c r="A91" s="46">
        <f t="shared" si="65"/>
        <v>0</v>
      </c>
      <c r="B91" s="46"/>
      <c r="C91" s="115" t="s">
        <v>424</v>
      </c>
      <c r="D91" s="49"/>
      <c r="E91" s="69"/>
      <c r="F91" s="70" t="e">
        <f>VLOOKUP(E91,d!$B$4:$C$27,2,FALSE)</f>
        <v>#N/A</v>
      </c>
      <c r="G91" s="70" t="b">
        <f t="shared" si="24"/>
        <v>1</v>
      </c>
      <c r="H91" s="96">
        <f t="shared" si="38"/>
        <v>0</v>
      </c>
      <c r="I91" s="71"/>
      <c r="J91" s="78"/>
      <c r="K91" s="70" t="e">
        <f>VLOOKUP(J91,d!$F$4:$G$27,2,FALSE)</f>
        <v>#N/A</v>
      </c>
      <c r="L91" s="70" t="b">
        <f t="shared" si="55"/>
        <v>1</v>
      </c>
      <c r="M91" s="96">
        <f t="shared" si="39"/>
        <v>0</v>
      </c>
      <c r="N91" s="72"/>
      <c r="O91" s="71"/>
      <c r="P91" s="70" t="e">
        <f>VLOOKUP(O91,d!$J$4:$K$27,2,FALSE)</f>
        <v>#N/A</v>
      </c>
      <c r="Q91" s="70" t="b">
        <f t="shared" si="56"/>
        <v>1</v>
      </c>
      <c r="R91" s="96">
        <f t="shared" si="40"/>
        <v>0</v>
      </c>
      <c r="S91" s="71"/>
      <c r="T91" s="79"/>
      <c r="U91" s="70" t="e">
        <f>VLOOKUP(T91,d!$N$4:$O$27,2,FALSE)</f>
        <v>#N/A</v>
      </c>
      <c r="V91" s="70" t="b">
        <f t="shared" si="57"/>
        <v>1</v>
      </c>
      <c r="W91" s="96">
        <f t="shared" si="41"/>
        <v>0</v>
      </c>
      <c r="X91" s="73"/>
      <c r="Y91" s="71"/>
      <c r="Z91" s="70" t="e">
        <f>VLOOKUP(Y91,d!$B$32:$C$55,2,FALSE)</f>
        <v>#N/A</v>
      </c>
      <c r="AA91" s="70" t="b">
        <f t="shared" si="58"/>
        <v>1</v>
      </c>
      <c r="AB91" s="96">
        <f t="shared" si="42"/>
        <v>0</v>
      </c>
      <c r="AC91" s="73"/>
      <c r="AD91" s="71"/>
      <c r="AE91" s="70" t="e">
        <f>VLOOKUP(AD91,d!$F$32:$G$55,2,FALSE)</f>
        <v>#N/A</v>
      </c>
      <c r="AF91" s="70" t="b">
        <f t="shared" si="59"/>
        <v>1</v>
      </c>
      <c r="AG91" s="96">
        <f t="shared" si="43"/>
        <v>0</v>
      </c>
      <c r="AH91" s="73"/>
      <c r="AI91" s="71"/>
      <c r="AJ91" s="70" t="e">
        <f>VLOOKUP(AI91,d!$J$32:$K$55,2,FALSE)</f>
        <v>#N/A</v>
      </c>
      <c r="AK91" s="70" t="b">
        <f t="shared" si="60"/>
        <v>1</v>
      </c>
      <c r="AL91" s="96">
        <f t="shared" si="44"/>
        <v>0</v>
      </c>
      <c r="AM91" s="73"/>
      <c r="AN91" s="71"/>
      <c r="AO91" s="70" t="e">
        <f>VLOOKUP(AN91,d!$N$32:$O$55,2,FALSE)</f>
        <v>#N/A</v>
      </c>
      <c r="AP91" s="70" t="b">
        <f t="shared" si="61"/>
        <v>1</v>
      </c>
      <c r="AQ91" s="96">
        <f t="shared" si="45"/>
        <v>0</v>
      </c>
      <c r="AR91" s="73"/>
      <c r="AS91" s="74">
        <f t="shared" si="46"/>
        <v>0</v>
      </c>
      <c r="AT91" s="74">
        <f t="shared" si="47"/>
        <v>0</v>
      </c>
      <c r="AU91" s="75">
        <f t="shared" si="48"/>
        <v>0</v>
      </c>
      <c r="AV91" s="90">
        <f>IF(B88="I",0,(AU88+AU89+AU90+AU91-AY91))</f>
        <v>0</v>
      </c>
      <c r="AW91" s="93">
        <f>IF(B88="I",0,IF(BD91&gt;BD$6,0,BD91))</f>
        <v>0</v>
      </c>
      <c r="AX91" s="119">
        <f>MIN(AS88:AS91)</f>
        <v>0</v>
      </c>
      <c r="AY91" s="50">
        <f>MIN(AU88:AU91)</f>
        <v>0</v>
      </c>
      <c r="AZ91" s="50">
        <f>RANK(AU91,AU88:AU91,0)</f>
        <v>1</v>
      </c>
      <c r="BA91" s="118">
        <f>SUM(AS88:AS91)-AX91</f>
        <v>0</v>
      </c>
      <c r="BB91" s="118">
        <f>SUM(AT88:AT91)-(AY91-AX91)</f>
        <v>0</v>
      </c>
      <c r="BC91" s="52">
        <f>IF(B88="I","",IF(SUM(BA88:BB91)=0,AV91,SUM(BA88:BB91)))</f>
        <v>0</v>
      </c>
      <c r="BD91" s="52" t="str">
        <f>IF(B88="I","",IF(BC91=0,"",RANK(BC91,BC$8:BC$500,0)))</f>
        <v/>
      </c>
      <c r="BE91" s="52"/>
      <c r="BG91" s="52"/>
    </row>
    <row r="92" spans="1:61" ht="13.5" thickBot="1" x14ac:dyDescent="0.25">
      <c r="A92" s="28"/>
      <c r="B92" s="46"/>
      <c r="C92" s="114" t="s">
        <v>425</v>
      </c>
      <c r="D92" s="47"/>
      <c r="E92" s="57"/>
      <c r="F92" s="65" t="e">
        <f>VLOOKUP(E92,d!$B$4:$C$27,2,FALSE)</f>
        <v>#N/A</v>
      </c>
      <c r="G92" s="65" t="b">
        <f t="shared" si="24"/>
        <v>1</v>
      </c>
      <c r="H92" s="34">
        <f t="shared" si="38"/>
        <v>0</v>
      </c>
      <c r="I92" s="43"/>
      <c r="J92" s="57"/>
      <c r="K92" s="65" t="e">
        <f>VLOOKUP(J92,d!$F$4:$G$27,2,FALSE)</f>
        <v>#N/A</v>
      </c>
      <c r="L92" s="65" t="b">
        <f t="shared" si="55"/>
        <v>1</v>
      </c>
      <c r="M92" s="34">
        <f t="shared" si="39"/>
        <v>0</v>
      </c>
      <c r="N92" s="66"/>
      <c r="O92" s="57"/>
      <c r="P92" s="65" t="e">
        <f>VLOOKUP(O92,d!$J$4:$K$27,2,FALSE)</f>
        <v>#N/A</v>
      </c>
      <c r="Q92" s="65" t="b">
        <f t="shared" si="56"/>
        <v>1</v>
      </c>
      <c r="R92" s="34">
        <f t="shared" si="40"/>
        <v>0</v>
      </c>
      <c r="S92" s="57"/>
      <c r="T92" s="76"/>
      <c r="U92" s="65" t="e">
        <f>VLOOKUP(T92,d!$N$4:$O$27,2,FALSE)</f>
        <v>#N/A</v>
      </c>
      <c r="V92" s="65" t="b">
        <f t="shared" si="57"/>
        <v>1</v>
      </c>
      <c r="W92" s="34">
        <f t="shared" si="41"/>
        <v>0</v>
      </c>
      <c r="X92" s="43"/>
      <c r="Y92" s="57"/>
      <c r="Z92" s="65" t="e">
        <f>VLOOKUP(Y92,d!$B$32:$C$55,2,FALSE)</f>
        <v>#N/A</v>
      </c>
      <c r="AA92" s="65" t="b">
        <f t="shared" si="58"/>
        <v>1</v>
      </c>
      <c r="AB92" s="34">
        <f t="shared" si="42"/>
        <v>0</v>
      </c>
      <c r="AC92" s="43"/>
      <c r="AD92" s="57"/>
      <c r="AE92" s="65" t="e">
        <f>VLOOKUP(AD92,d!$F$32:$G$55,2,FALSE)</f>
        <v>#N/A</v>
      </c>
      <c r="AF92" s="65" t="b">
        <f t="shared" si="59"/>
        <v>1</v>
      </c>
      <c r="AG92" s="34">
        <f t="shared" si="43"/>
        <v>0</v>
      </c>
      <c r="AH92" s="43"/>
      <c r="AI92" s="57"/>
      <c r="AJ92" s="65" t="e">
        <f>VLOOKUP(AI92,d!$J$32:$K$55,2,FALSE)</f>
        <v>#N/A</v>
      </c>
      <c r="AK92" s="65" t="b">
        <f t="shared" si="60"/>
        <v>1</v>
      </c>
      <c r="AL92" s="34">
        <f t="shared" si="44"/>
        <v>0</v>
      </c>
      <c r="AM92" s="43"/>
      <c r="AN92" s="57"/>
      <c r="AO92" s="65" t="e">
        <f>VLOOKUP(AN92,d!$N$32:$O$55,2,FALSE)</f>
        <v>#N/A</v>
      </c>
      <c r="AP92" s="65" t="b">
        <f t="shared" si="61"/>
        <v>1</v>
      </c>
      <c r="AQ92" s="34">
        <f t="shared" si="45"/>
        <v>0</v>
      </c>
      <c r="AR92" s="43"/>
      <c r="AS92" s="67">
        <f t="shared" si="46"/>
        <v>0</v>
      </c>
      <c r="AT92" s="67">
        <f t="shared" si="47"/>
        <v>0</v>
      </c>
      <c r="AU92" s="67">
        <f t="shared" si="48"/>
        <v>0</v>
      </c>
      <c r="AV92" s="92" t="str">
        <f>IF(A92&gt;" ",A92,"")</f>
        <v/>
      </c>
      <c r="AW92" s="46" t="s">
        <v>107</v>
      </c>
      <c r="AX92" s="52"/>
      <c r="AZ92" s="50">
        <f>RANK(AU92,AU92:AU95,0)</f>
        <v>1</v>
      </c>
      <c r="BE92" s="52"/>
      <c r="BG92" s="52"/>
      <c r="BI92" s="52"/>
    </row>
    <row r="93" spans="1:61" ht="13.5" thickBot="1" x14ac:dyDescent="0.25">
      <c r="A93" s="25">
        <f t="shared" ref="A93:A95" si="66">(A92)</f>
        <v>0</v>
      </c>
      <c r="B93" s="46"/>
      <c r="C93" s="114" t="s">
        <v>426</v>
      </c>
      <c r="D93" s="47"/>
      <c r="E93" s="68"/>
      <c r="F93" s="65" t="e">
        <f>VLOOKUP(E93,d!$B$4:$C$27,2,FALSE)</f>
        <v>#N/A</v>
      </c>
      <c r="G93" s="65" t="b">
        <f t="shared" si="24"/>
        <v>1</v>
      </c>
      <c r="H93" s="34">
        <f t="shared" si="38"/>
        <v>0</v>
      </c>
      <c r="I93" s="57"/>
      <c r="J93" s="68"/>
      <c r="K93" s="65" t="e">
        <f>VLOOKUP(J93,d!$F$4:$G$27,2,FALSE)</f>
        <v>#N/A</v>
      </c>
      <c r="L93" s="65" t="b">
        <f t="shared" si="55"/>
        <v>1</v>
      </c>
      <c r="M93" s="34">
        <f t="shared" si="39"/>
        <v>0</v>
      </c>
      <c r="N93" s="66"/>
      <c r="O93" s="57"/>
      <c r="P93" s="65" t="e">
        <f>VLOOKUP(O93,d!$J$4:$K$27,2,FALSE)</f>
        <v>#N/A</v>
      </c>
      <c r="Q93" s="65" t="b">
        <f t="shared" si="56"/>
        <v>1</v>
      </c>
      <c r="R93" s="34">
        <f t="shared" si="40"/>
        <v>0</v>
      </c>
      <c r="S93" s="57"/>
      <c r="T93" s="76"/>
      <c r="U93" s="65" t="e">
        <f>VLOOKUP(T93,d!$N$4:$O$27,2,FALSE)</f>
        <v>#N/A</v>
      </c>
      <c r="V93" s="65" t="b">
        <f t="shared" si="57"/>
        <v>1</v>
      </c>
      <c r="W93" s="34">
        <f t="shared" si="41"/>
        <v>0</v>
      </c>
      <c r="X93" s="43"/>
      <c r="Y93" s="57"/>
      <c r="Z93" s="65" t="e">
        <f>VLOOKUP(Y93,d!$B$32:$C$55,2,FALSE)</f>
        <v>#N/A</v>
      </c>
      <c r="AA93" s="65" t="b">
        <f t="shared" si="58"/>
        <v>1</v>
      </c>
      <c r="AB93" s="34">
        <f t="shared" si="42"/>
        <v>0</v>
      </c>
      <c r="AC93" s="43"/>
      <c r="AD93" s="57"/>
      <c r="AE93" s="65" t="e">
        <f>VLOOKUP(AD93,d!$F$32:$G$55,2,FALSE)</f>
        <v>#N/A</v>
      </c>
      <c r="AF93" s="65" t="b">
        <f t="shared" si="59"/>
        <v>1</v>
      </c>
      <c r="AG93" s="34">
        <f t="shared" si="43"/>
        <v>0</v>
      </c>
      <c r="AH93" s="43"/>
      <c r="AI93" s="57"/>
      <c r="AJ93" s="65" t="e">
        <f>VLOOKUP(AI93,d!$J$32:$K$55,2,FALSE)</f>
        <v>#N/A</v>
      </c>
      <c r="AK93" s="65" t="b">
        <f t="shared" si="60"/>
        <v>1</v>
      </c>
      <c r="AL93" s="34">
        <f t="shared" si="44"/>
        <v>0</v>
      </c>
      <c r="AM93" s="43"/>
      <c r="AN93" s="57"/>
      <c r="AO93" s="65" t="e">
        <f>VLOOKUP(AN93,d!$N$32:$O$55,2,FALSE)</f>
        <v>#N/A</v>
      </c>
      <c r="AP93" s="65" t="b">
        <f t="shared" si="61"/>
        <v>1</v>
      </c>
      <c r="AQ93" s="34">
        <f t="shared" si="45"/>
        <v>0</v>
      </c>
      <c r="AR93" s="43"/>
      <c r="AS93" s="67">
        <f t="shared" si="46"/>
        <v>0</v>
      </c>
      <c r="AT93" s="67">
        <f t="shared" si="47"/>
        <v>0</v>
      </c>
      <c r="AU93" s="26">
        <f t="shared" si="48"/>
        <v>0</v>
      </c>
      <c r="AV93" s="91">
        <f>IF(B92="I",0,SUM(BA92:BA95))</f>
        <v>0</v>
      </c>
      <c r="AW93" s="91">
        <f>IF(AV93=0,0,RANK(AV93,BA$8:BA$1202,0))</f>
        <v>0</v>
      </c>
      <c r="AX93" s="52"/>
      <c r="AZ93" s="50">
        <f>RANK(AU93,AU92:AU95,0)</f>
        <v>1</v>
      </c>
      <c r="BE93" s="52"/>
      <c r="BG93" s="52"/>
    </row>
    <row r="94" spans="1:61" ht="13.5" thickBot="1" x14ac:dyDescent="0.25">
      <c r="A94" s="25">
        <f t="shared" si="66"/>
        <v>0</v>
      </c>
      <c r="B94" s="46"/>
      <c r="C94" s="114" t="s">
        <v>427</v>
      </c>
      <c r="D94" s="48"/>
      <c r="E94" s="68"/>
      <c r="F94" s="65" t="e">
        <f>VLOOKUP(E94,d!$B$4:$C$27,2,FALSE)</f>
        <v>#N/A</v>
      </c>
      <c r="G94" s="65" t="b">
        <f t="shared" si="24"/>
        <v>1</v>
      </c>
      <c r="H94" s="34">
        <f t="shared" si="38"/>
        <v>0</v>
      </c>
      <c r="I94" s="57"/>
      <c r="J94" s="68"/>
      <c r="K94" s="65" t="e">
        <f>VLOOKUP(J94,d!$F$4:$G$27,2,FALSE)</f>
        <v>#N/A</v>
      </c>
      <c r="L94" s="65" t="b">
        <f t="shared" si="55"/>
        <v>1</v>
      </c>
      <c r="M94" s="34">
        <f t="shared" si="39"/>
        <v>0</v>
      </c>
      <c r="N94" s="66"/>
      <c r="O94" s="57"/>
      <c r="P94" s="65" t="e">
        <f>VLOOKUP(O94,d!$J$4:$K$27,2,FALSE)</f>
        <v>#N/A</v>
      </c>
      <c r="Q94" s="65" t="b">
        <f t="shared" si="56"/>
        <v>1</v>
      </c>
      <c r="R94" s="34">
        <f t="shared" si="40"/>
        <v>0</v>
      </c>
      <c r="S94" s="57"/>
      <c r="T94" s="76"/>
      <c r="U94" s="65" t="e">
        <f>VLOOKUP(T94,d!$N$4:$O$27,2,FALSE)</f>
        <v>#N/A</v>
      </c>
      <c r="V94" s="65" t="b">
        <f t="shared" si="57"/>
        <v>1</v>
      </c>
      <c r="W94" s="34">
        <f t="shared" si="41"/>
        <v>0</v>
      </c>
      <c r="X94" s="43"/>
      <c r="Y94" s="57"/>
      <c r="Z94" s="65" t="e">
        <f>VLOOKUP(Y94,d!$B$32:$C$55,2,FALSE)</f>
        <v>#N/A</v>
      </c>
      <c r="AA94" s="65" t="b">
        <f t="shared" si="58"/>
        <v>1</v>
      </c>
      <c r="AB94" s="34">
        <f t="shared" si="42"/>
        <v>0</v>
      </c>
      <c r="AC94" s="43"/>
      <c r="AD94" s="57"/>
      <c r="AE94" s="65" t="e">
        <f>VLOOKUP(AD94,d!$F$32:$G$55,2,FALSE)</f>
        <v>#N/A</v>
      </c>
      <c r="AF94" s="65" t="b">
        <f t="shared" si="59"/>
        <v>1</v>
      </c>
      <c r="AG94" s="34">
        <f t="shared" si="43"/>
        <v>0</v>
      </c>
      <c r="AH94" s="43"/>
      <c r="AI94" s="57"/>
      <c r="AJ94" s="65" t="e">
        <f>VLOOKUP(AI94,d!$J$32:$K$55,2,FALSE)</f>
        <v>#N/A</v>
      </c>
      <c r="AK94" s="65" t="b">
        <f t="shared" si="60"/>
        <v>1</v>
      </c>
      <c r="AL94" s="34">
        <f t="shared" si="44"/>
        <v>0</v>
      </c>
      <c r="AM94" s="43"/>
      <c r="AN94" s="57"/>
      <c r="AO94" s="65" t="e">
        <f>VLOOKUP(AN94,d!$N$32:$O$55,2,FALSE)</f>
        <v>#N/A</v>
      </c>
      <c r="AP94" s="65" t="b">
        <f t="shared" si="61"/>
        <v>1</v>
      </c>
      <c r="AQ94" s="34">
        <f t="shared" si="45"/>
        <v>0</v>
      </c>
      <c r="AR94" s="43"/>
      <c r="AS94" s="67">
        <f t="shared" si="46"/>
        <v>0</v>
      </c>
      <c r="AT94" s="67">
        <f t="shared" si="47"/>
        <v>0</v>
      </c>
      <c r="AU94" s="26">
        <f t="shared" si="48"/>
        <v>0</v>
      </c>
      <c r="AV94" s="94">
        <f>IF(B92="I",0,SUM(BB92:BB95))</f>
        <v>0</v>
      </c>
      <c r="AW94" s="94">
        <f>IF(AV94=0,0,RANK(AV94,BB$8:BB$1202,0))</f>
        <v>0</v>
      </c>
      <c r="AX94" s="52"/>
      <c r="AZ94" s="50">
        <f>RANK(AU94,AU92:AU95,0)</f>
        <v>1</v>
      </c>
      <c r="BE94" s="52"/>
      <c r="BG94" s="52"/>
    </row>
    <row r="95" spans="1:61" ht="13.5" thickBot="1" x14ac:dyDescent="0.25">
      <c r="A95" s="46">
        <f t="shared" si="66"/>
        <v>0</v>
      </c>
      <c r="B95" s="46"/>
      <c r="C95" s="115" t="s">
        <v>428</v>
      </c>
      <c r="D95" s="49"/>
      <c r="E95" s="69"/>
      <c r="F95" s="70" t="e">
        <f>VLOOKUP(E95,d!$B$4:$C$27,2,FALSE)</f>
        <v>#N/A</v>
      </c>
      <c r="G95" s="70" t="b">
        <f t="shared" si="24"/>
        <v>1</v>
      </c>
      <c r="H95" s="96">
        <f t="shared" si="38"/>
        <v>0</v>
      </c>
      <c r="I95" s="71"/>
      <c r="J95" s="78"/>
      <c r="K95" s="70" t="e">
        <f>VLOOKUP(J95,d!$F$4:$G$27,2,FALSE)</f>
        <v>#N/A</v>
      </c>
      <c r="L95" s="70" t="b">
        <f t="shared" si="55"/>
        <v>1</v>
      </c>
      <c r="M95" s="96">
        <f t="shared" si="39"/>
        <v>0</v>
      </c>
      <c r="N95" s="72"/>
      <c r="O95" s="71"/>
      <c r="P95" s="70" t="e">
        <f>VLOOKUP(O95,d!$J$4:$K$27,2,FALSE)</f>
        <v>#N/A</v>
      </c>
      <c r="Q95" s="70" t="b">
        <f t="shared" si="56"/>
        <v>1</v>
      </c>
      <c r="R95" s="96">
        <f t="shared" si="40"/>
        <v>0</v>
      </c>
      <c r="S95" s="71"/>
      <c r="T95" s="79"/>
      <c r="U95" s="70" t="e">
        <f>VLOOKUP(T95,d!$N$4:$O$27,2,FALSE)</f>
        <v>#N/A</v>
      </c>
      <c r="V95" s="70" t="b">
        <f t="shared" si="57"/>
        <v>1</v>
      </c>
      <c r="W95" s="96">
        <f t="shared" si="41"/>
        <v>0</v>
      </c>
      <c r="X95" s="73"/>
      <c r="Y95" s="71"/>
      <c r="Z95" s="70" t="e">
        <f>VLOOKUP(Y95,d!$B$32:$C$55,2,FALSE)</f>
        <v>#N/A</v>
      </c>
      <c r="AA95" s="70" t="b">
        <f t="shared" si="58"/>
        <v>1</v>
      </c>
      <c r="AB95" s="96">
        <f t="shared" si="42"/>
        <v>0</v>
      </c>
      <c r="AC95" s="73"/>
      <c r="AD95" s="71"/>
      <c r="AE95" s="70" t="e">
        <f>VLOOKUP(AD95,d!$F$32:$G$55,2,FALSE)</f>
        <v>#N/A</v>
      </c>
      <c r="AF95" s="70" t="b">
        <f t="shared" si="59"/>
        <v>1</v>
      </c>
      <c r="AG95" s="96">
        <f t="shared" si="43"/>
        <v>0</v>
      </c>
      <c r="AH95" s="73"/>
      <c r="AI95" s="71"/>
      <c r="AJ95" s="70" t="e">
        <f>VLOOKUP(AI95,d!$J$32:$K$55,2,FALSE)</f>
        <v>#N/A</v>
      </c>
      <c r="AK95" s="70" t="b">
        <f t="shared" si="60"/>
        <v>1</v>
      </c>
      <c r="AL95" s="96">
        <f t="shared" si="44"/>
        <v>0</v>
      </c>
      <c r="AM95" s="73"/>
      <c r="AN95" s="71"/>
      <c r="AO95" s="70" t="e">
        <f>VLOOKUP(AN95,d!$N$32:$O$55,2,FALSE)</f>
        <v>#N/A</v>
      </c>
      <c r="AP95" s="70" t="b">
        <f t="shared" si="61"/>
        <v>1</v>
      </c>
      <c r="AQ95" s="96">
        <f t="shared" si="45"/>
        <v>0</v>
      </c>
      <c r="AR95" s="73"/>
      <c r="AS95" s="74">
        <f t="shared" si="46"/>
        <v>0</v>
      </c>
      <c r="AT95" s="74">
        <f t="shared" si="47"/>
        <v>0</v>
      </c>
      <c r="AU95" s="75">
        <f t="shared" si="48"/>
        <v>0</v>
      </c>
      <c r="AV95" s="90">
        <f>IF(B92="I",0,(AU92+AU93+AU94+AU95-AY95))</f>
        <v>0</v>
      </c>
      <c r="AW95" s="93">
        <f>IF(B92="I",0,IF(BD95&gt;BD$6,0,BD95))</f>
        <v>0</v>
      </c>
      <c r="AX95" s="119">
        <f>MIN(AS92:AS95)</f>
        <v>0</v>
      </c>
      <c r="AY95" s="50">
        <f>MIN(AU92:AU95)</f>
        <v>0</v>
      </c>
      <c r="AZ95" s="50">
        <f>RANK(AU95,AU92:AU95,0)</f>
        <v>1</v>
      </c>
      <c r="BA95" s="118">
        <f>SUM(AS92:AS95)-AX95</f>
        <v>0</v>
      </c>
      <c r="BB95" s="118">
        <f>SUM(AT92:AT95)-(AY95-AX95)</f>
        <v>0</v>
      </c>
      <c r="BC95" s="52">
        <f>IF(B92="I","",IF(SUM(BA92:BB95)=0,AV95,SUM(BA92:BB95)))</f>
        <v>0</v>
      </c>
      <c r="BD95" s="52" t="str">
        <f>IF(B92="I","",IF(BC95=0,"",RANK(BC95,BC$8:BC$500,0)))</f>
        <v/>
      </c>
      <c r="BE95" s="52"/>
      <c r="BG95" s="52"/>
    </row>
    <row r="96" spans="1:61" ht="13.5" thickBot="1" x14ac:dyDescent="0.25">
      <c r="A96" s="28"/>
      <c r="B96" s="46"/>
      <c r="C96" s="114" t="s">
        <v>429</v>
      </c>
      <c r="D96" s="47"/>
      <c r="E96" s="57"/>
      <c r="F96" s="65" t="e">
        <f>VLOOKUP(E96,d!$B$4:$C$27,2,FALSE)</f>
        <v>#N/A</v>
      </c>
      <c r="G96" s="65" t="b">
        <f t="shared" si="24"/>
        <v>1</v>
      </c>
      <c r="H96" s="34">
        <f t="shared" si="38"/>
        <v>0</v>
      </c>
      <c r="I96" s="43"/>
      <c r="J96" s="57"/>
      <c r="K96" s="65" t="e">
        <f>VLOOKUP(J96,d!$F$4:$G$27,2,FALSE)</f>
        <v>#N/A</v>
      </c>
      <c r="L96" s="65" t="b">
        <f t="shared" si="55"/>
        <v>1</v>
      </c>
      <c r="M96" s="34">
        <f t="shared" si="39"/>
        <v>0</v>
      </c>
      <c r="N96" s="66"/>
      <c r="O96" s="57"/>
      <c r="P96" s="65" t="e">
        <f>VLOOKUP(O96,d!$J$4:$K$27,2,FALSE)</f>
        <v>#N/A</v>
      </c>
      <c r="Q96" s="65" t="b">
        <f t="shared" si="56"/>
        <v>1</v>
      </c>
      <c r="R96" s="34">
        <f t="shared" si="40"/>
        <v>0</v>
      </c>
      <c r="S96" s="57"/>
      <c r="T96" s="76"/>
      <c r="U96" s="65" t="e">
        <f>VLOOKUP(T96,d!$N$4:$O$27,2,FALSE)</f>
        <v>#N/A</v>
      </c>
      <c r="V96" s="65" t="b">
        <f t="shared" si="57"/>
        <v>1</v>
      </c>
      <c r="W96" s="34">
        <f t="shared" si="41"/>
        <v>0</v>
      </c>
      <c r="X96" s="43"/>
      <c r="Y96" s="57"/>
      <c r="Z96" s="65" t="e">
        <f>VLOOKUP(Y96,d!$B$32:$C$55,2,FALSE)</f>
        <v>#N/A</v>
      </c>
      <c r="AA96" s="65" t="b">
        <f t="shared" si="58"/>
        <v>1</v>
      </c>
      <c r="AB96" s="34">
        <f t="shared" si="42"/>
        <v>0</v>
      </c>
      <c r="AC96" s="43"/>
      <c r="AD96" s="57"/>
      <c r="AE96" s="65" t="e">
        <f>VLOOKUP(AD96,d!$F$32:$G$55,2,FALSE)</f>
        <v>#N/A</v>
      </c>
      <c r="AF96" s="65" t="b">
        <f t="shared" si="59"/>
        <v>1</v>
      </c>
      <c r="AG96" s="34">
        <f t="shared" si="43"/>
        <v>0</v>
      </c>
      <c r="AH96" s="43"/>
      <c r="AI96" s="57"/>
      <c r="AJ96" s="65" t="e">
        <f>VLOOKUP(AI96,d!$J$32:$K$55,2,FALSE)</f>
        <v>#N/A</v>
      </c>
      <c r="AK96" s="65" t="b">
        <f t="shared" si="60"/>
        <v>1</v>
      </c>
      <c r="AL96" s="34">
        <f t="shared" si="44"/>
        <v>0</v>
      </c>
      <c r="AM96" s="43"/>
      <c r="AN96" s="57"/>
      <c r="AO96" s="65" t="e">
        <f>VLOOKUP(AN96,d!$N$32:$O$55,2,FALSE)</f>
        <v>#N/A</v>
      </c>
      <c r="AP96" s="65" t="b">
        <f t="shared" si="61"/>
        <v>1</v>
      </c>
      <c r="AQ96" s="34">
        <f t="shared" si="45"/>
        <v>0</v>
      </c>
      <c r="AR96" s="43"/>
      <c r="AS96" s="67">
        <f t="shared" si="46"/>
        <v>0</v>
      </c>
      <c r="AT96" s="67">
        <f t="shared" si="47"/>
        <v>0</v>
      </c>
      <c r="AU96" s="67">
        <f t="shared" si="48"/>
        <v>0</v>
      </c>
      <c r="AV96" s="92" t="str">
        <f>IF(A96&gt;" ",A96,"")</f>
        <v/>
      </c>
      <c r="AW96" s="46" t="s">
        <v>107</v>
      </c>
      <c r="AX96" s="52"/>
      <c r="AZ96" s="50">
        <f>RANK(AU96,AU96:AU99,0)</f>
        <v>1</v>
      </c>
      <c r="BE96" s="52"/>
      <c r="BG96" s="52"/>
      <c r="BI96" s="52"/>
    </row>
    <row r="97" spans="1:61" ht="13.5" thickBot="1" x14ac:dyDescent="0.25">
      <c r="A97" s="25">
        <f t="shared" ref="A97:A99" si="67">(A96)</f>
        <v>0</v>
      </c>
      <c r="B97" s="46"/>
      <c r="C97" s="114" t="s">
        <v>430</v>
      </c>
      <c r="D97" s="47"/>
      <c r="E97" s="68"/>
      <c r="F97" s="65" t="e">
        <f>VLOOKUP(E97,d!$B$4:$C$27,2,FALSE)</f>
        <v>#N/A</v>
      </c>
      <c r="G97" s="65" t="b">
        <f t="shared" si="24"/>
        <v>1</v>
      </c>
      <c r="H97" s="34">
        <f t="shared" si="38"/>
        <v>0</v>
      </c>
      <c r="I97" s="57"/>
      <c r="J97" s="68"/>
      <c r="K97" s="65" t="e">
        <f>VLOOKUP(J97,d!$F$4:$G$27,2,FALSE)</f>
        <v>#N/A</v>
      </c>
      <c r="L97" s="65" t="b">
        <f t="shared" si="55"/>
        <v>1</v>
      </c>
      <c r="M97" s="34">
        <f t="shared" si="39"/>
        <v>0</v>
      </c>
      <c r="N97" s="66"/>
      <c r="O97" s="57"/>
      <c r="P97" s="65" t="e">
        <f>VLOOKUP(O97,d!$J$4:$K$27,2,FALSE)</f>
        <v>#N/A</v>
      </c>
      <c r="Q97" s="65" t="b">
        <f t="shared" si="56"/>
        <v>1</v>
      </c>
      <c r="R97" s="34">
        <f t="shared" si="40"/>
        <v>0</v>
      </c>
      <c r="S97" s="57"/>
      <c r="T97" s="76"/>
      <c r="U97" s="65" t="e">
        <f>VLOOKUP(T97,d!$N$4:$O$27,2,FALSE)</f>
        <v>#N/A</v>
      </c>
      <c r="V97" s="65" t="b">
        <f t="shared" si="57"/>
        <v>1</v>
      </c>
      <c r="W97" s="34">
        <f t="shared" si="41"/>
        <v>0</v>
      </c>
      <c r="X97" s="43"/>
      <c r="Y97" s="57"/>
      <c r="Z97" s="65" t="e">
        <f>VLOOKUP(Y97,d!$B$32:$C$55,2,FALSE)</f>
        <v>#N/A</v>
      </c>
      <c r="AA97" s="65" t="b">
        <f t="shared" si="58"/>
        <v>1</v>
      </c>
      <c r="AB97" s="34">
        <f t="shared" si="42"/>
        <v>0</v>
      </c>
      <c r="AC97" s="43"/>
      <c r="AD97" s="57"/>
      <c r="AE97" s="65" t="e">
        <f>VLOOKUP(AD97,d!$F$32:$G$55,2,FALSE)</f>
        <v>#N/A</v>
      </c>
      <c r="AF97" s="65" t="b">
        <f t="shared" si="59"/>
        <v>1</v>
      </c>
      <c r="AG97" s="34">
        <f t="shared" si="43"/>
        <v>0</v>
      </c>
      <c r="AH97" s="43"/>
      <c r="AI97" s="57"/>
      <c r="AJ97" s="65" t="e">
        <f>VLOOKUP(AI97,d!$J$32:$K$55,2,FALSE)</f>
        <v>#N/A</v>
      </c>
      <c r="AK97" s="65" t="b">
        <f t="shared" si="60"/>
        <v>1</v>
      </c>
      <c r="AL97" s="34">
        <f t="shared" si="44"/>
        <v>0</v>
      </c>
      <c r="AM97" s="43"/>
      <c r="AN97" s="57"/>
      <c r="AO97" s="65" t="e">
        <f>VLOOKUP(AN97,d!$N$32:$O$55,2,FALSE)</f>
        <v>#N/A</v>
      </c>
      <c r="AP97" s="65" t="b">
        <f t="shared" si="61"/>
        <v>1</v>
      </c>
      <c r="AQ97" s="34">
        <f t="shared" si="45"/>
        <v>0</v>
      </c>
      <c r="AR97" s="43"/>
      <c r="AS97" s="67">
        <f t="shared" si="46"/>
        <v>0</v>
      </c>
      <c r="AT97" s="67">
        <f t="shared" si="47"/>
        <v>0</v>
      </c>
      <c r="AU97" s="26">
        <f t="shared" si="48"/>
        <v>0</v>
      </c>
      <c r="AV97" s="91">
        <f>IF(B96="I",0,SUM(BA96:BA99))</f>
        <v>0</v>
      </c>
      <c r="AW97" s="91">
        <f>IF(AV97=0,0,RANK(AV97,BA$8:BA$1202,0))</f>
        <v>0</v>
      </c>
      <c r="AX97" s="52"/>
      <c r="AZ97" s="50">
        <f>RANK(AU97,AU96:AU99,0)</f>
        <v>1</v>
      </c>
      <c r="BE97" s="52"/>
      <c r="BG97" s="52"/>
    </row>
    <row r="98" spans="1:61" ht="13.5" thickBot="1" x14ac:dyDescent="0.25">
      <c r="A98" s="25">
        <f t="shared" si="67"/>
        <v>0</v>
      </c>
      <c r="B98" s="46"/>
      <c r="C98" s="114" t="s">
        <v>431</v>
      </c>
      <c r="D98" s="48"/>
      <c r="E98" s="68"/>
      <c r="F98" s="65" t="e">
        <f>VLOOKUP(E98,d!$B$4:$C$27,2,FALSE)</f>
        <v>#N/A</v>
      </c>
      <c r="G98" s="65" t="b">
        <f t="shared" si="24"/>
        <v>1</v>
      </c>
      <c r="H98" s="34">
        <f t="shared" si="38"/>
        <v>0</v>
      </c>
      <c r="I98" s="57"/>
      <c r="J98" s="68"/>
      <c r="K98" s="65" t="e">
        <f>VLOOKUP(J98,d!$F$4:$G$27,2,FALSE)</f>
        <v>#N/A</v>
      </c>
      <c r="L98" s="65" t="b">
        <f t="shared" si="55"/>
        <v>1</v>
      </c>
      <c r="M98" s="34">
        <f t="shared" si="39"/>
        <v>0</v>
      </c>
      <c r="N98" s="66"/>
      <c r="O98" s="57"/>
      <c r="P98" s="65" t="e">
        <f>VLOOKUP(O98,d!$J$4:$K$27,2,FALSE)</f>
        <v>#N/A</v>
      </c>
      <c r="Q98" s="65" t="b">
        <f t="shared" si="56"/>
        <v>1</v>
      </c>
      <c r="R98" s="34">
        <f t="shared" si="40"/>
        <v>0</v>
      </c>
      <c r="S98" s="57"/>
      <c r="T98" s="76"/>
      <c r="U98" s="65" t="e">
        <f>VLOOKUP(T98,d!$N$4:$O$27,2,FALSE)</f>
        <v>#N/A</v>
      </c>
      <c r="V98" s="65" t="b">
        <f t="shared" si="57"/>
        <v>1</v>
      </c>
      <c r="W98" s="34">
        <f t="shared" si="41"/>
        <v>0</v>
      </c>
      <c r="X98" s="43"/>
      <c r="Y98" s="57"/>
      <c r="Z98" s="65" t="e">
        <f>VLOOKUP(Y98,d!$B$32:$C$55,2,FALSE)</f>
        <v>#N/A</v>
      </c>
      <c r="AA98" s="65" t="b">
        <f t="shared" si="58"/>
        <v>1</v>
      </c>
      <c r="AB98" s="34">
        <f t="shared" si="42"/>
        <v>0</v>
      </c>
      <c r="AC98" s="43"/>
      <c r="AD98" s="57"/>
      <c r="AE98" s="65" t="e">
        <f>VLOOKUP(AD98,d!$F$32:$G$55,2,FALSE)</f>
        <v>#N/A</v>
      </c>
      <c r="AF98" s="65" t="b">
        <f t="shared" si="59"/>
        <v>1</v>
      </c>
      <c r="AG98" s="34">
        <f t="shared" si="43"/>
        <v>0</v>
      </c>
      <c r="AH98" s="43"/>
      <c r="AI98" s="57"/>
      <c r="AJ98" s="65" t="e">
        <f>VLOOKUP(AI98,d!$J$32:$K$55,2,FALSE)</f>
        <v>#N/A</v>
      </c>
      <c r="AK98" s="65" t="b">
        <f t="shared" si="60"/>
        <v>1</v>
      </c>
      <c r="AL98" s="34">
        <f t="shared" si="44"/>
        <v>0</v>
      </c>
      <c r="AM98" s="43"/>
      <c r="AN98" s="57"/>
      <c r="AO98" s="65" t="e">
        <f>VLOOKUP(AN98,d!$N$32:$O$55,2,FALSE)</f>
        <v>#N/A</v>
      </c>
      <c r="AP98" s="65" t="b">
        <f t="shared" si="61"/>
        <v>1</v>
      </c>
      <c r="AQ98" s="34">
        <f t="shared" si="45"/>
        <v>0</v>
      </c>
      <c r="AR98" s="43"/>
      <c r="AS98" s="67">
        <f t="shared" si="46"/>
        <v>0</v>
      </c>
      <c r="AT98" s="67">
        <f t="shared" si="47"/>
        <v>0</v>
      </c>
      <c r="AU98" s="26">
        <f t="shared" si="48"/>
        <v>0</v>
      </c>
      <c r="AV98" s="94">
        <f>IF(B96="I",0,SUM(BB96:BB99))</f>
        <v>0</v>
      </c>
      <c r="AW98" s="94">
        <f>IF(AV98=0,0,RANK(AV98,BB$8:BB$1202,0))</f>
        <v>0</v>
      </c>
      <c r="AX98" s="52"/>
      <c r="AZ98" s="50">
        <f>RANK(AU98,AU96:AU99,0)</f>
        <v>1</v>
      </c>
      <c r="BE98" s="52"/>
      <c r="BG98" s="52"/>
    </row>
    <row r="99" spans="1:61" ht="13.5" thickBot="1" x14ac:dyDescent="0.25">
      <c r="A99" s="46">
        <f t="shared" si="67"/>
        <v>0</v>
      </c>
      <c r="B99" s="46"/>
      <c r="C99" s="115" t="s">
        <v>432</v>
      </c>
      <c r="D99" s="49"/>
      <c r="E99" s="69"/>
      <c r="F99" s="70" t="e">
        <f>VLOOKUP(E99,d!$B$4:$C$27,2,FALSE)</f>
        <v>#N/A</v>
      </c>
      <c r="G99" s="70" t="b">
        <f t="shared" si="24"/>
        <v>1</v>
      </c>
      <c r="H99" s="96">
        <f t="shared" si="38"/>
        <v>0</v>
      </c>
      <c r="I99" s="71"/>
      <c r="J99" s="78"/>
      <c r="K99" s="70" t="e">
        <f>VLOOKUP(J99,d!$F$4:$G$27,2,FALSE)</f>
        <v>#N/A</v>
      </c>
      <c r="L99" s="70" t="b">
        <f t="shared" si="55"/>
        <v>1</v>
      </c>
      <c r="M99" s="96">
        <f t="shared" si="39"/>
        <v>0</v>
      </c>
      <c r="N99" s="72"/>
      <c r="O99" s="71"/>
      <c r="P99" s="70" t="e">
        <f>VLOOKUP(O99,d!$J$4:$K$27,2,FALSE)</f>
        <v>#N/A</v>
      </c>
      <c r="Q99" s="70" t="b">
        <f t="shared" si="56"/>
        <v>1</v>
      </c>
      <c r="R99" s="96">
        <f t="shared" si="40"/>
        <v>0</v>
      </c>
      <c r="S99" s="71"/>
      <c r="T99" s="79"/>
      <c r="U99" s="70" t="e">
        <f>VLOOKUP(T99,d!$N$4:$O$27,2,FALSE)</f>
        <v>#N/A</v>
      </c>
      <c r="V99" s="70" t="b">
        <f t="shared" si="57"/>
        <v>1</v>
      </c>
      <c r="W99" s="96">
        <f t="shared" si="41"/>
        <v>0</v>
      </c>
      <c r="X99" s="73"/>
      <c r="Y99" s="71"/>
      <c r="Z99" s="70" t="e">
        <f>VLOOKUP(Y99,d!$B$32:$C$55,2,FALSE)</f>
        <v>#N/A</v>
      </c>
      <c r="AA99" s="70" t="b">
        <f t="shared" si="58"/>
        <v>1</v>
      </c>
      <c r="AB99" s="96">
        <f t="shared" si="42"/>
        <v>0</v>
      </c>
      <c r="AC99" s="73"/>
      <c r="AD99" s="71"/>
      <c r="AE99" s="70" t="e">
        <f>VLOOKUP(AD99,d!$F$32:$G$55,2,FALSE)</f>
        <v>#N/A</v>
      </c>
      <c r="AF99" s="70" t="b">
        <f t="shared" si="59"/>
        <v>1</v>
      </c>
      <c r="AG99" s="96">
        <f t="shared" si="43"/>
        <v>0</v>
      </c>
      <c r="AH99" s="73"/>
      <c r="AI99" s="71"/>
      <c r="AJ99" s="70" t="e">
        <f>VLOOKUP(AI99,d!$J$32:$K$55,2,FALSE)</f>
        <v>#N/A</v>
      </c>
      <c r="AK99" s="70" t="b">
        <f t="shared" si="60"/>
        <v>1</v>
      </c>
      <c r="AL99" s="96">
        <f t="shared" si="44"/>
        <v>0</v>
      </c>
      <c r="AM99" s="73"/>
      <c r="AN99" s="71"/>
      <c r="AO99" s="70" t="e">
        <f>VLOOKUP(AN99,d!$N$32:$O$55,2,FALSE)</f>
        <v>#N/A</v>
      </c>
      <c r="AP99" s="70" t="b">
        <f t="shared" si="61"/>
        <v>1</v>
      </c>
      <c r="AQ99" s="96">
        <f t="shared" si="45"/>
        <v>0</v>
      </c>
      <c r="AR99" s="73"/>
      <c r="AS99" s="74">
        <f t="shared" si="46"/>
        <v>0</v>
      </c>
      <c r="AT99" s="74">
        <f t="shared" si="47"/>
        <v>0</v>
      </c>
      <c r="AU99" s="75">
        <f t="shared" si="48"/>
        <v>0</v>
      </c>
      <c r="AV99" s="90">
        <f>IF(B96="I",0,(AU96+AU97+AU98+AU99-AY99))</f>
        <v>0</v>
      </c>
      <c r="AW99" s="93">
        <f>IF(B96="I",0,IF(BD99&gt;BD$6,0,BD99))</f>
        <v>0</v>
      </c>
      <c r="AX99" s="119">
        <f>MIN(AS96:AS99)</f>
        <v>0</v>
      </c>
      <c r="AY99" s="50">
        <f>MIN(AU96:AU99)</f>
        <v>0</v>
      </c>
      <c r="AZ99" s="50">
        <f>RANK(AU99,AU96:AU99,0)</f>
        <v>1</v>
      </c>
      <c r="BA99" s="118">
        <f>SUM(AS96:AS99)-AX99</f>
        <v>0</v>
      </c>
      <c r="BB99" s="118">
        <f>SUM(AT96:AT99)-(AY99-AX99)</f>
        <v>0</v>
      </c>
      <c r="BC99" s="52">
        <f>IF(B96="I","",IF(SUM(BA96:BB99)=0,AV99,SUM(BA96:BB99)))</f>
        <v>0</v>
      </c>
      <c r="BD99" s="52" t="str">
        <f>IF(B96="I","",IF(BC99=0,"",RANK(BC99,BC$8:BC$500,0)))</f>
        <v/>
      </c>
      <c r="BE99" s="52"/>
      <c r="BG99" s="52"/>
    </row>
    <row r="100" spans="1:61" ht="13.5" thickBot="1" x14ac:dyDescent="0.25">
      <c r="A100" s="28"/>
      <c r="B100" s="46"/>
      <c r="C100" s="114" t="s">
        <v>429</v>
      </c>
      <c r="D100" s="47"/>
      <c r="E100" s="57"/>
      <c r="F100" s="65" t="e">
        <f>VLOOKUP(E100,d!$B$4:$C$27,2,FALSE)</f>
        <v>#N/A</v>
      </c>
      <c r="G100" s="65" t="b">
        <f t="shared" si="24"/>
        <v>1</v>
      </c>
      <c r="H100" s="34">
        <f t="shared" si="38"/>
        <v>0</v>
      </c>
      <c r="I100" s="43"/>
      <c r="J100" s="57"/>
      <c r="K100" s="65" t="e">
        <f>VLOOKUP(J100,d!$F$4:$G$27,2,FALSE)</f>
        <v>#N/A</v>
      </c>
      <c r="L100" s="65" t="b">
        <f t="shared" si="55"/>
        <v>1</v>
      </c>
      <c r="M100" s="34">
        <f t="shared" si="39"/>
        <v>0</v>
      </c>
      <c r="N100" s="66"/>
      <c r="O100" s="57"/>
      <c r="P100" s="65" t="e">
        <f>VLOOKUP(O100,d!$J$4:$K$27,2,FALSE)</f>
        <v>#N/A</v>
      </c>
      <c r="Q100" s="65" t="b">
        <f t="shared" si="56"/>
        <v>1</v>
      </c>
      <c r="R100" s="34">
        <f t="shared" si="40"/>
        <v>0</v>
      </c>
      <c r="S100" s="57"/>
      <c r="T100" s="76"/>
      <c r="U100" s="65" t="e">
        <f>VLOOKUP(T100,d!$N$4:$O$27,2,FALSE)</f>
        <v>#N/A</v>
      </c>
      <c r="V100" s="65" t="b">
        <f t="shared" si="57"/>
        <v>1</v>
      </c>
      <c r="W100" s="34">
        <f t="shared" si="41"/>
        <v>0</v>
      </c>
      <c r="X100" s="43"/>
      <c r="Y100" s="57"/>
      <c r="Z100" s="65" t="e">
        <f>VLOOKUP(Y100,d!$B$32:$C$55,2,FALSE)</f>
        <v>#N/A</v>
      </c>
      <c r="AA100" s="65" t="b">
        <f t="shared" si="58"/>
        <v>1</v>
      </c>
      <c r="AB100" s="34">
        <f t="shared" si="42"/>
        <v>0</v>
      </c>
      <c r="AC100" s="43"/>
      <c r="AD100" s="57"/>
      <c r="AE100" s="65" t="e">
        <f>VLOOKUP(AD100,d!$F$32:$G$55,2,FALSE)</f>
        <v>#N/A</v>
      </c>
      <c r="AF100" s="65" t="b">
        <f t="shared" si="59"/>
        <v>1</v>
      </c>
      <c r="AG100" s="34">
        <f t="shared" si="43"/>
        <v>0</v>
      </c>
      <c r="AH100" s="43"/>
      <c r="AI100" s="57"/>
      <c r="AJ100" s="65" t="e">
        <f>VLOOKUP(AI100,d!$J$32:$K$55,2,FALSE)</f>
        <v>#N/A</v>
      </c>
      <c r="AK100" s="65" t="b">
        <f t="shared" si="60"/>
        <v>1</v>
      </c>
      <c r="AL100" s="34">
        <f t="shared" si="44"/>
        <v>0</v>
      </c>
      <c r="AM100" s="43"/>
      <c r="AN100" s="57"/>
      <c r="AO100" s="65" t="e">
        <f>VLOOKUP(AN100,d!$N$32:$O$55,2,FALSE)</f>
        <v>#N/A</v>
      </c>
      <c r="AP100" s="65" t="b">
        <f t="shared" si="61"/>
        <v>1</v>
      </c>
      <c r="AQ100" s="34">
        <f t="shared" si="45"/>
        <v>0</v>
      </c>
      <c r="AR100" s="43"/>
      <c r="AS100" s="67">
        <f t="shared" si="46"/>
        <v>0</v>
      </c>
      <c r="AT100" s="67">
        <f t="shared" si="47"/>
        <v>0</v>
      </c>
      <c r="AU100" s="67">
        <f t="shared" si="48"/>
        <v>0</v>
      </c>
      <c r="AV100" s="92" t="str">
        <f>IF(A100&gt;" ",A100,"")</f>
        <v/>
      </c>
      <c r="AW100" s="46" t="s">
        <v>107</v>
      </c>
      <c r="AX100" s="52"/>
      <c r="AZ100" s="50">
        <f>RANK(AU100,AU100:AU103,0)</f>
        <v>1</v>
      </c>
      <c r="BE100" s="52"/>
      <c r="BG100" s="52"/>
      <c r="BI100" s="52"/>
    </row>
    <row r="101" spans="1:61" ht="13.5" thickBot="1" x14ac:dyDescent="0.25">
      <c r="A101" s="25">
        <f t="shared" ref="A101:A102" si="68">(A100)</f>
        <v>0</v>
      </c>
      <c r="B101" s="46"/>
      <c r="C101" s="114" t="s">
        <v>430</v>
      </c>
      <c r="D101" s="47"/>
      <c r="E101" s="68"/>
      <c r="F101" s="65" t="e">
        <f>VLOOKUP(E101,d!$B$4:$C$27,2,FALSE)</f>
        <v>#N/A</v>
      </c>
      <c r="G101" s="65" t="b">
        <f t="shared" si="24"/>
        <v>1</v>
      </c>
      <c r="H101" s="34">
        <f t="shared" si="38"/>
        <v>0</v>
      </c>
      <c r="I101" s="57"/>
      <c r="J101" s="68"/>
      <c r="K101" s="65" t="e">
        <f>VLOOKUP(J101,d!$F$4:$G$27,2,FALSE)</f>
        <v>#N/A</v>
      </c>
      <c r="L101" s="65" t="b">
        <f t="shared" si="55"/>
        <v>1</v>
      </c>
      <c r="M101" s="34">
        <f t="shared" si="39"/>
        <v>0</v>
      </c>
      <c r="N101" s="66"/>
      <c r="O101" s="57"/>
      <c r="P101" s="65" t="e">
        <f>VLOOKUP(O101,d!$J$4:$K$27,2,FALSE)</f>
        <v>#N/A</v>
      </c>
      <c r="Q101" s="65" t="b">
        <f t="shared" si="56"/>
        <v>1</v>
      </c>
      <c r="R101" s="34">
        <f t="shared" si="40"/>
        <v>0</v>
      </c>
      <c r="S101" s="57"/>
      <c r="T101" s="76"/>
      <c r="U101" s="65" t="e">
        <f>VLOOKUP(T101,d!$N$4:$O$27,2,FALSE)</f>
        <v>#N/A</v>
      </c>
      <c r="V101" s="65" t="b">
        <f t="shared" si="57"/>
        <v>1</v>
      </c>
      <c r="W101" s="34">
        <f t="shared" si="41"/>
        <v>0</v>
      </c>
      <c r="X101" s="43"/>
      <c r="Y101" s="57"/>
      <c r="Z101" s="65" t="e">
        <f>VLOOKUP(Y101,d!$B$32:$C$55,2,FALSE)</f>
        <v>#N/A</v>
      </c>
      <c r="AA101" s="65" t="b">
        <f t="shared" si="58"/>
        <v>1</v>
      </c>
      <c r="AB101" s="34">
        <f t="shared" si="42"/>
        <v>0</v>
      </c>
      <c r="AC101" s="43"/>
      <c r="AD101" s="57"/>
      <c r="AE101" s="65" t="e">
        <f>VLOOKUP(AD101,d!$F$32:$G$55,2,FALSE)</f>
        <v>#N/A</v>
      </c>
      <c r="AF101" s="65" t="b">
        <f t="shared" si="59"/>
        <v>1</v>
      </c>
      <c r="AG101" s="34">
        <f t="shared" si="43"/>
        <v>0</v>
      </c>
      <c r="AH101" s="43"/>
      <c r="AI101" s="57"/>
      <c r="AJ101" s="65" t="e">
        <f>VLOOKUP(AI101,d!$J$32:$K$55,2,FALSE)</f>
        <v>#N/A</v>
      </c>
      <c r="AK101" s="65" t="b">
        <f t="shared" si="60"/>
        <v>1</v>
      </c>
      <c r="AL101" s="34">
        <f t="shared" si="44"/>
        <v>0</v>
      </c>
      <c r="AM101" s="43"/>
      <c r="AN101" s="57"/>
      <c r="AO101" s="65" t="e">
        <f>VLOOKUP(AN101,d!$N$32:$O$55,2,FALSE)</f>
        <v>#N/A</v>
      </c>
      <c r="AP101" s="65" t="b">
        <f t="shared" si="61"/>
        <v>1</v>
      </c>
      <c r="AQ101" s="34">
        <f t="shared" si="45"/>
        <v>0</v>
      </c>
      <c r="AR101" s="43"/>
      <c r="AS101" s="67">
        <f t="shared" si="46"/>
        <v>0</v>
      </c>
      <c r="AT101" s="67">
        <f t="shared" si="47"/>
        <v>0</v>
      </c>
      <c r="AU101" s="26">
        <f t="shared" si="48"/>
        <v>0</v>
      </c>
      <c r="AV101" s="91">
        <f>IF(B100="I",0,SUM(BA100:BA103))</f>
        <v>0</v>
      </c>
      <c r="AW101" s="91">
        <f>IF(AV101=0,0,RANK(AV101,BA$8:BA$1202,0))</f>
        <v>0</v>
      </c>
      <c r="AX101" s="52"/>
      <c r="AZ101" s="50">
        <f>RANK(AU101,AU100:AU103,0)</f>
        <v>1</v>
      </c>
      <c r="BE101" s="52"/>
      <c r="BG101" s="52"/>
    </row>
    <row r="102" spans="1:61" ht="13.5" thickBot="1" x14ac:dyDescent="0.25">
      <c r="A102" s="25">
        <f t="shared" si="68"/>
        <v>0</v>
      </c>
      <c r="B102" s="46"/>
      <c r="C102" s="114" t="s">
        <v>431</v>
      </c>
      <c r="D102" s="48"/>
      <c r="E102" s="68"/>
      <c r="F102" s="65" t="e">
        <f>VLOOKUP(E102,d!$B$4:$C$27,2,FALSE)</f>
        <v>#N/A</v>
      </c>
      <c r="G102" s="65" t="b">
        <f t="shared" si="24"/>
        <v>1</v>
      </c>
      <c r="H102" s="34">
        <f t="shared" si="38"/>
        <v>0</v>
      </c>
      <c r="I102" s="57"/>
      <c r="J102" s="68"/>
      <c r="K102" s="65" t="e">
        <f>VLOOKUP(J102,d!$F$4:$G$27,2,FALSE)</f>
        <v>#N/A</v>
      </c>
      <c r="L102" s="65" t="b">
        <f t="shared" si="55"/>
        <v>1</v>
      </c>
      <c r="M102" s="34">
        <f t="shared" si="39"/>
        <v>0</v>
      </c>
      <c r="N102" s="66"/>
      <c r="O102" s="57"/>
      <c r="P102" s="65" t="e">
        <f>VLOOKUP(O102,d!$J$4:$K$27,2,FALSE)</f>
        <v>#N/A</v>
      </c>
      <c r="Q102" s="65" t="b">
        <f t="shared" si="56"/>
        <v>1</v>
      </c>
      <c r="R102" s="34">
        <f t="shared" si="40"/>
        <v>0</v>
      </c>
      <c r="S102" s="57"/>
      <c r="T102" s="76"/>
      <c r="U102" s="65" t="e">
        <f>VLOOKUP(T102,d!$N$4:$O$27,2,FALSE)</f>
        <v>#N/A</v>
      </c>
      <c r="V102" s="65" t="b">
        <f t="shared" si="57"/>
        <v>1</v>
      </c>
      <c r="W102" s="34">
        <f t="shared" si="41"/>
        <v>0</v>
      </c>
      <c r="X102" s="43"/>
      <c r="Y102" s="57"/>
      <c r="Z102" s="65" t="e">
        <f>VLOOKUP(Y102,d!$B$32:$C$55,2,FALSE)</f>
        <v>#N/A</v>
      </c>
      <c r="AA102" s="65" t="b">
        <f t="shared" si="58"/>
        <v>1</v>
      </c>
      <c r="AB102" s="34">
        <f t="shared" si="42"/>
        <v>0</v>
      </c>
      <c r="AC102" s="43"/>
      <c r="AD102" s="57"/>
      <c r="AE102" s="65" t="e">
        <f>VLOOKUP(AD102,d!$F$32:$G$55,2,FALSE)</f>
        <v>#N/A</v>
      </c>
      <c r="AF102" s="65" t="b">
        <f t="shared" si="59"/>
        <v>1</v>
      </c>
      <c r="AG102" s="34">
        <f t="shared" si="43"/>
        <v>0</v>
      </c>
      <c r="AH102" s="43"/>
      <c r="AI102" s="57"/>
      <c r="AJ102" s="65" t="e">
        <f>VLOOKUP(AI102,d!$J$32:$K$55,2,FALSE)</f>
        <v>#N/A</v>
      </c>
      <c r="AK102" s="65" t="b">
        <f t="shared" si="60"/>
        <v>1</v>
      </c>
      <c r="AL102" s="34">
        <f t="shared" si="44"/>
        <v>0</v>
      </c>
      <c r="AM102" s="43"/>
      <c r="AN102" s="57"/>
      <c r="AO102" s="65" t="e">
        <f>VLOOKUP(AN102,d!$N$32:$O$55,2,FALSE)</f>
        <v>#N/A</v>
      </c>
      <c r="AP102" s="65" t="b">
        <f t="shared" si="61"/>
        <v>1</v>
      </c>
      <c r="AQ102" s="34">
        <f t="shared" si="45"/>
        <v>0</v>
      </c>
      <c r="AR102" s="43"/>
      <c r="AS102" s="67">
        <f t="shared" si="46"/>
        <v>0</v>
      </c>
      <c r="AT102" s="67">
        <f t="shared" si="47"/>
        <v>0</v>
      </c>
      <c r="AU102" s="26">
        <f t="shared" si="48"/>
        <v>0</v>
      </c>
      <c r="AV102" s="94">
        <f>IF(B100="I",0,SUM(BB100:BB103))</f>
        <v>0</v>
      </c>
      <c r="AW102" s="94">
        <f>IF(AV102=0,0,RANK(AV102,BB$8:BB$1202,0))</f>
        <v>0</v>
      </c>
      <c r="AX102" s="52"/>
      <c r="AZ102" s="50">
        <f>RANK(AU102,AU100:AU103,0)</f>
        <v>1</v>
      </c>
      <c r="BE102" s="52"/>
      <c r="BG102" s="52"/>
    </row>
    <row r="103" spans="1:61" ht="13.5" thickBot="1" x14ac:dyDescent="0.25">
      <c r="A103" s="46"/>
      <c r="B103" s="46"/>
      <c r="C103" s="115" t="s">
        <v>432</v>
      </c>
      <c r="D103" s="49"/>
      <c r="E103" s="69"/>
      <c r="F103" s="70" t="e">
        <f>VLOOKUP(E103,d!$B$4:$C$27,2,FALSE)</f>
        <v>#N/A</v>
      </c>
      <c r="G103" s="70" t="b">
        <f t="shared" si="24"/>
        <v>1</v>
      </c>
      <c r="H103" s="96">
        <f t="shared" si="38"/>
        <v>0</v>
      </c>
      <c r="I103" s="71"/>
      <c r="J103" s="78"/>
      <c r="K103" s="70" t="e">
        <f>VLOOKUP(J103,d!$F$4:$G$27,2,FALSE)</f>
        <v>#N/A</v>
      </c>
      <c r="L103" s="70" t="b">
        <f t="shared" si="55"/>
        <v>1</v>
      </c>
      <c r="M103" s="96">
        <f t="shared" si="39"/>
        <v>0</v>
      </c>
      <c r="N103" s="72"/>
      <c r="O103" s="71"/>
      <c r="P103" s="70" t="e">
        <f>VLOOKUP(O103,d!$J$4:$K$27,2,FALSE)</f>
        <v>#N/A</v>
      </c>
      <c r="Q103" s="70" t="b">
        <f t="shared" si="56"/>
        <v>1</v>
      </c>
      <c r="R103" s="96">
        <f t="shared" si="40"/>
        <v>0</v>
      </c>
      <c r="S103" s="71"/>
      <c r="T103" s="79"/>
      <c r="U103" s="70" t="e">
        <f>VLOOKUP(T103,d!$N$4:$O$27,2,FALSE)</f>
        <v>#N/A</v>
      </c>
      <c r="V103" s="70" t="b">
        <f t="shared" si="57"/>
        <v>1</v>
      </c>
      <c r="W103" s="96">
        <f t="shared" si="41"/>
        <v>0</v>
      </c>
      <c r="X103" s="73"/>
      <c r="Y103" s="71"/>
      <c r="Z103" s="70" t="e">
        <f>VLOOKUP(Y103,d!$B$32:$C$55,2,FALSE)</f>
        <v>#N/A</v>
      </c>
      <c r="AA103" s="70" t="b">
        <f t="shared" si="58"/>
        <v>1</v>
      </c>
      <c r="AB103" s="96">
        <f t="shared" si="42"/>
        <v>0</v>
      </c>
      <c r="AC103" s="73"/>
      <c r="AD103" s="71"/>
      <c r="AE103" s="70" t="e">
        <f>VLOOKUP(AD103,d!$F$32:$G$55,2,FALSE)</f>
        <v>#N/A</v>
      </c>
      <c r="AF103" s="70" t="b">
        <f t="shared" si="59"/>
        <v>1</v>
      </c>
      <c r="AG103" s="96">
        <f t="shared" si="43"/>
        <v>0</v>
      </c>
      <c r="AH103" s="73"/>
      <c r="AI103" s="71"/>
      <c r="AJ103" s="70" t="e">
        <f>VLOOKUP(AI103,d!$J$32:$K$55,2,FALSE)</f>
        <v>#N/A</v>
      </c>
      <c r="AK103" s="70" t="b">
        <f t="shared" si="60"/>
        <v>1</v>
      </c>
      <c r="AL103" s="96">
        <f t="shared" si="44"/>
        <v>0</v>
      </c>
      <c r="AM103" s="73"/>
      <c r="AN103" s="71"/>
      <c r="AO103" s="70" t="e">
        <f>VLOOKUP(AN103,d!$N$32:$O$55,2,FALSE)</f>
        <v>#N/A</v>
      </c>
      <c r="AP103" s="70" t="b">
        <f t="shared" si="61"/>
        <v>1</v>
      </c>
      <c r="AQ103" s="96">
        <f t="shared" si="45"/>
        <v>0</v>
      </c>
      <c r="AR103" s="73"/>
      <c r="AS103" s="74">
        <f t="shared" si="46"/>
        <v>0</v>
      </c>
      <c r="AT103" s="74">
        <f t="shared" si="47"/>
        <v>0</v>
      </c>
      <c r="AU103" s="75">
        <f t="shared" si="48"/>
        <v>0</v>
      </c>
      <c r="AV103" s="90">
        <f>IF(B100="I",0,(AU100+AU101+AU102+AU103-AY103))</f>
        <v>0</v>
      </c>
      <c r="AW103" s="93">
        <f>IF(B100="I",0,IF(BD103&gt;BD$6,0,BD103))</f>
        <v>0</v>
      </c>
      <c r="AX103" s="119">
        <f>MIN(AS100:AS103)</f>
        <v>0</v>
      </c>
      <c r="AY103" s="50">
        <f>MIN(AU100:AU103)</f>
        <v>0</v>
      </c>
      <c r="AZ103" s="50">
        <f>RANK(AU103,AU100:AU103,0)</f>
        <v>1</v>
      </c>
      <c r="BA103" s="118">
        <f>SUM(AS100:AS103)-AX103</f>
        <v>0</v>
      </c>
      <c r="BB103" s="118">
        <f>SUM(AT100:AT103)-(AY103-AX103)</f>
        <v>0</v>
      </c>
      <c r="BC103" s="52">
        <f>IF(B100="I","",IF(SUM(BA100:BB103)=0,AV103,SUM(BA100:BB103)))</f>
        <v>0</v>
      </c>
      <c r="BD103" s="52" t="str">
        <f>IF(B100="I","",IF(BC103=0,"",RANK(BC103,BC$8:BC$500,0)))</f>
        <v/>
      </c>
      <c r="BE103" s="52"/>
      <c r="BG103" s="52"/>
    </row>
    <row r="104" spans="1:61" ht="13.5" thickBot="1" x14ac:dyDescent="0.25">
      <c r="A104" s="28"/>
      <c r="B104" s="46"/>
      <c r="C104" s="114" t="s">
        <v>433</v>
      </c>
      <c r="D104" s="47"/>
      <c r="E104" s="57"/>
      <c r="F104" s="65" t="e">
        <f>VLOOKUP(E104,d!$B$4:$C$27,2,FALSE)</f>
        <v>#N/A</v>
      </c>
      <c r="G104" s="65" t="b">
        <f t="shared" si="24"/>
        <v>1</v>
      </c>
      <c r="H104" s="34">
        <f t="shared" si="38"/>
        <v>0</v>
      </c>
      <c r="I104" s="43"/>
      <c r="J104" s="57"/>
      <c r="K104" s="65" t="e">
        <f>VLOOKUP(J104,d!$F$4:$G$27,2,FALSE)</f>
        <v>#N/A</v>
      </c>
      <c r="L104" s="65" t="b">
        <f t="shared" si="55"/>
        <v>1</v>
      </c>
      <c r="M104" s="34">
        <f t="shared" si="39"/>
        <v>0</v>
      </c>
      <c r="N104" s="66"/>
      <c r="O104" s="57"/>
      <c r="P104" s="65" t="e">
        <f>VLOOKUP(O104,d!$J$4:$K$27,2,FALSE)</f>
        <v>#N/A</v>
      </c>
      <c r="Q104" s="65" t="b">
        <f t="shared" si="56"/>
        <v>1</v>
      </c>
      <c r="R104" s="34">
        <f t="shared" si="40"/>
        <v>0</v>
      </c>
      <c r="S104" s="57"/>
      <c r="T104" s="76"/>
      <c r="U104" s="65" t="e">
        <f>VLOOKUP(T104,d!$N$4:$O$27,2,FALSE)</f>
        <v>#N/A</v>
      </c>
      <c r="V104" s="65" t="b">
        <f t="shared" si="57"/>
        <v>1</v>
      </c>
      <c r="W104" s="34">
        <f t="shared" si="41"/>
        <v>0</v>
      </c>
      <c r="X104" s="43"/>
      <c r="Y104" s="57"/>
      <c r="Z104" s="65" t="e">
        <f>VLOOKUP(Y104,d!$B$32:$C$55,2,FALSE)</f>
        <v>#N/A</v>
      </c>
      <c r="AA104" s="65" t="b">
        <f t="shared" si="58"/>
        <v>1</v>
      </c>
      <c r="AB104" s="34">
        <f t="shared" si="42"/>
        <v>0</v>
      </c>
      <c r="AC104" s="43"/>
      <c r="AD104" s="57"/>
      <c r="AE104" s="65" t="e">
        <f>VLOOKUP(AD104,d!$F$32:$G$55,2,FALSE)</f>
        <v>#N/A</v>
      </c>
      <c r="AF104" s="65" t="b">
        <f t="shared" si="59"/>
        <v>1</v>
      </c>
      <c r="AG104" s="34">
        <f t="shared" si="43"/>
        <v>0</v>
      </c>
      <c r="AH104" s="43"/>
      <c r="AI104" s="57"/>
      <c r="AJ104" s="65" t="e">
        <f>VLOOKUP(AI104,d!$J$32:$K$55,2,FALSE)</f>
        <v>#N/A</v>
      </c>
      <c r="AK104" s="65" t="b">
        <f t="shared" si="60"/>
        <v>1</v>
      </c>
      <c r="AL104" s="34">
        <f t="shared" si="44"/>
        <v>0</v>
      </c>
      <c r="AM104" s="43"/>
      <c r="AN104" s="57"/>
      <c r="AO104" s="65" t="e">
        <f>VLOOKUP(AN104,d!$N$32:$O$55,2,FALSE)</f>
        <v>#N/A</v>
      </c>
      <c r="AP104" s="65" t="b">
        <f t="shared" si="61"/>
        <v>1</v>
      </c>
      <c r="AQ104" s="34">
        <f t="shared" si="45"/>
        <v>0</v>
      </c>
      <c r="AR104" s="43"/>
      <c r="AS104" s="67">
        <f t="shared" si="46"/>
        <v>0</v>
      </c>
      <c r="AT104" s="67">
        <f t="shared" si="47"/>
        <v>0</v>
      </c>
      <c r="AU104" s="67">
        <f t="shared" si="48"/>
        <v>0</v>
      </c>
      <c r="AV104" s="92" t="str">
        <f>IF(A104&gt;" ",A104,"")</f>
        <v/>
      </c>
      <c r="AW104" s="46" t="s">
        <v>107</v>
      </c>
      <c r="AX104" s="52"/>
      <c r="AZ104" s="50">
        <f>RANK(AU104,AU104:AU107,0)</f>
        <v>1</v>
      </c>
      <c r="BE104" s="52"/>
      <c r="BG104" s="52"/>
    </row>
    <row r="105" spans="1:61" ht="13.5" thickBot="1" x14ac:dyDescent="0.25">
      <c r="A105" s="25">
        <f t="shared" ref="A105:A107" si="69">(A104)</f>
        <v>0</v>
      </c>
      <c r="B105" s="46"/>
      <c r="C105" s="114" t="s">
        <v>434</v>
      </c>
      <c r="D105" s="47"/>
      <c r="E105" s="68"/>
      <c r="F105" s="65" t="e">
        <f>VLOOKUP(E105,d!$B$4:$C$27,2,FALSE)</f>
        <v>#N/A</v>
      </c>
      <c r="G105" s="65" t="b">
        <f t="shared" ref="G105:G168" si="70">ISERROR(F105)</f>
        <v>1</v>
      </c>
      <c r="H105" s="34">
        <f t="shared" si="38"/>
        <v>0</v>
      </c>
      <c r="I105" s="57"/>
      <c r="J105" s="68"/>
      <c r="K105" s="65" t="e">
        <f>VLOOKUP(J105,d!$F$4:$G$27,2,FALSE)</f>
        <v>#N/A</v>
      </c>
      <c r="L105" s="65" t="b">
        <f t="shared" si="55"/>
        <v>1</v>
      </c>
      <c r="M105" s="34">
        <f t="shared" si="39"/>
        <v>0</v>
      </c>
      <c r="N105" s="66"/>
      <c r="O105" s="57"/>
      <c r="P105" s="65" t="e">
        <f>VLOOKUP(O105,d!$J$4:$K$27,2,FALSE)</f>
        <v>#N/A</v>
      </c>
      <c r="Q105" s="65" t="b">
        <f t="shared" si="56"/>
        <v>1</v>
      </c>
      <c r="R105" s="34">
        <f t="shared" si="40"/>
        <v>0</v>
      </c>
      <c r="S105" s="57"/>
      <c r="T105" s="76"/>
      <c r="U105" s="65" t="e">
        <f>VLOOKUP(T105,d!$N$4:$O$27,2,FALSE)</f>
        <v>#N/A</v>
      </c>
      <c r="V105" s="65" t="b">
        <f t="shared" si="57"/>
        <v>1</v>
      </c>
      <c r="W105" s="34">
        <f t="shared" si="41"/>
        <v>0</v>
      </c>
      <c r="X105" s="43"/>
      <c r="Y105" s="57"/>
      <c r="Z105" s="65" t="e">
        <f>VLOOKUP(Y105,d!$B$32:$C$55,2,FALSE)</f>
        <v>#N/A</v>
      </c>
      <c r="AA105" s="65" t="b">
        <f t="shared" si="58"/>
        <v>1</v>
      </c>
      <c r="AB105" s="34">
        <f t="shared" si="42"/>
        <v>0</v>
      </c>
      <c r="AC105" s="43"/>
      <c r="AD105" s="57"/>
      <c r="AE105" s="65" t="e">
        <f>VLOOKUP(AD105,d!$F$32:$G$55,2,FALSE)</f>
        <v>#N/A</v>
      </c>
      <c r="AF105" s="65" t="b">
        <f t="shared" si="59"/>
        <v>1</v>
      </c>
      <c r="AG105" s="34">
        <f t="shared" si="43"/>
        <v>0</v>
      </c>
      <c r="AH105" s="43"/>
      <c r="AI105" s="57"/>
      <c r="AJ105" s="65" t="e">
        <f>VLOOKUP(AI105,d!$J$32:$K$55,2,FALSE)</f>
        <v>#N/A</v>
      </c>
      <c r="AK105" s="65" t="b">
        <f t="shared" si="60"/>
        <v>1</v>
      </c>
      <c r="AL105" s="34">
        <f t="shared" si="44"/>
        <v>0</v>
      </c>
      <c r="AM105" s="43"/>
      <c r="AN105" s="57"/>
      <c r="AO105" s="65" t="e">
        <f>VLOOKUP(AN105,d!$N$32:$O$55,2,FALSE)</f>
        <v>#N/A</v>
      </c>
      <c r="AP105" s="65" t="b">
        <f t="shared" si="61"/>
        <v>1</v>
      </c>
      <c r="AQ105" s="34">
        <f t="shared" si="45"/>
        <v>0</v>
      </c>
      <c r="AR105" s="43"/>
      <c r="AS105" s="67">
        <f t="shared" si="46"/>
        <v>0</v>
      </c>
      <c r="AT105" s="67">
        <f t="shared" si="47"/>
        <v>0</v>
      </c>
      <c r="AU105" s="26">
        <f t="shared" si="48"/>
        <v>0</v>
      </c>
      <c r="AV105" s="91">
        <f>IF(B104="I",0,SUM(BA104:BA107))</f>
        <v>0</v>
      </c>
      <c r="AW105" s="91">
        <f>IF(AV105=0,0,RANK(AV105,BA$8:BA$1202,0))</f>
        <v>0</v>
      </c>
      <c r="AX105" s="52"/>
      <c r="AZ105" s="50">
        <f>RANK(AU105,AU104:AU107,0)</f>
        <v>1</v>
      </c>
      <c r="BE105" s="52"/>
      <c r="BG105" s="52"/>
    </row>
    <row r="106" spans="1:61" ht="13.5" thickBot="1" x14ac:dyDescent="0.25">
      <c r="A106" s="25">
        <f t="shared" si="69"/>
        <v>0</v>
      </c>
      <c r="B106" s="46"/>
      <c r="C106" s="114" t="s">
        <v>435</v>
      </c>
      <c r="D106" s="48"/>
      <c r="E106" s="68"/>
      <c r="F106" s="65" t="e">
        <f>VLOOKUP(E106,d!$B$4:$C$27,2,FALSE)</f>
        <v>#N/A</v>
      </c>
      <c r="G106" s="65" t="b">
        <f t="shared" si="70"/>
        <v>1</v>
      </c>
      <c r="H106" s="34">
        <f t="shared" si="38"/>
        <v>0</v>
      </c>
      <c r="I106" s="57"/>
      <c r="J106" s="68"/>
      <c r="K106" s="65" t="e">
        <f>VLOOKUP(J106,d!$F$4:$G$27,2,FALSE)</f>
        <v>#N/A</v>
      </c>
      <c r="L106" s="65" t="b">
        <f t="shared" si="55"/>
        <v>1</v>
      </c>
      <c r="M106" s="34">
        <f t="shared" si="39"/>
        <v>0</v>
      </c>
      <c r="N106" s="66"/>
      <c r="O106" s="57"/>
      <c r="P106" s="65" t="e">
        <f>VLOOKUP(O106,d!$J$4:$K$27,2,FALSE)</f>
        <v>#N/A</v>
      </c>
      <c r="Q106" s="65" t="b">
        <f t="shared" si="56"/>
        <v>1</v>
      </c>
      <c r="R106" s="34">
        <f t="shared" si="40"/>
        <v>0</v>
      </c>
      <c r="S106" s="57"/>
      <c r="T106" s="76"/>
      <c r="U106" s="65" t="e">
        <f>VLOOKUP(T106,d!$N$4:$O$27,2,FALSE)</f>
        <v>#N/A</v>
      </c>
      <c r="V106" s="65" t="b">
        <f t="shared" si="57"/>
        <v>1</v>
      </c>
      <c r="W106" s="34">
        <f t="shared" si="41"/>
        <v>0</v>
      </c>
      <c r="X106" s="43"/>
      <c r="Y106" s="57"/>
      <c r="Z106" s="65" t="e">
        <f>VLOOKUP(Y106,d!$B$32:$C$55,2,FALSE)</f>
        <v>#N/A</v>
      </c>
      <c r="AA106" s="65" t="b">
        <f t="shared" si="58"/>
        <v>1</v>
      </c>
      <c r="AB106" s="34">
        <f t="shared" si="42"/>
        <v>0</v>
      </c>
      <c r="AC106" s="43"/>
      <c r="AD106" s="57"/>
      <c r="AE106" s="65" t="e">
        <f>VLOOKUP(AD106,d!$F$32:$G$55,2,FALSE)</f>
        <v>#N/A</v>
      </c>
      <c r="AF106" s="65" t="b">
        <f t="shared" si="59"/>
        <v>1</v>
      </c>
      <c r="AG106" s="34">
        <f t="shared" si="43"/>
        <v>0</v>
      </c>
      <c r="AH106" s="43"/>
      <c r="AI106" s="57"/>
      <c r="AJ106" s="65" t="e">
        <f>VLOOKUP(AI106,d!$J$32:$K$55,2,FALSE)</f>
        <v>#N/A</v>
      </c>
      <c r="AK106" s="65" t="b">
        <f t="shared" si="60"/>
        <v>1</v>
      </c>
      <c r="AL106" s="34">
        <f t="shared" si="44"/>
        <v>0</v>
      </c>
      <c r="AM106" s="43"/>
      <c r="AN106" s="57"/>
      <c r="AO106" s="65" t="e">
        <f>VLOOKUP(AN106,d!$N$32:$O$55,2,FALSE)</f>
        <v>#N/A</v>
      </c>
      <c r="AP106" s="65" t="b">
        <f t="shared" si="61"/>
        <v>1</v>
      </c>
      <c r="AQ106" s="34">
        <f t="shared" si="45"/>
        <v>0</v>
      </c>
      <c r="AR106" s="43"/>
      <c r="AS106" s="67">
        <f t="shared" si="46"/>
        <v>0</v>
      </c>
      <c r="AT106" s="67">
        <f t="shared" si="47"/>
        <v>0</v>
      </c>
      <c r="AU106" s="26">
        <f t="shared" si="48"/>
        <v>0</v>
      </c>
      <c r="AV106" s="94">
        <f>IF(B104="I",0,SUM(BB104:BB107))</f>
        <v>0</v>
      </c>
      <c r="AW106" s="94">
        <f>IF(AV106=0,0,RANK(AV106,BB$8:BB$1202,0))</f>
        <v>0</v>
      </c>
      <c r="AX106" s="52"/>
      <c r="AZ106" s="50">
        <f>RANK(AU106,AU104:AU107,0)</f>
        <v>1</v>
      </c>
      <c r="BE106" s="52"/>
      <c r="BG106" s="52"/>
    </row>
    <row r="107" spans="1:61" ht="13.5" thickBot="1" x14ac:dyDescent="0.25">
      <c r="A107" s="46">
        <f t="shared" si="69"/>
        <v>0</v>
      </c>
      <c r="B107" s="46"/>
      <c r="C107" s="115" t="s">
        <v>122</v>
      </c>
      <c r="D107" s="49"/>
      <c r="E107" s="69"/>
      <c r="F107" s="70" t="e">
        <f>VLOOKUP(E107,d!$B$4:$C$27,2,FALSE)</f>
        <v>#N/A</v>
      </c>
      <c r="G107" s="70" t="b">
        <f t="shared" si="70"/>
        <v>1</v>
      </c>
      <c r="H107" s="96">
        <f t="shared" si="38"/>
        <v>0</v>
      </c>
      <c r="I107" s="71"/>
      <c r="J107" s="78"/>
      <c r="K107" s="70" t="e">
        <f>VLOOKUP(J107,d!$F$4:$G$27,2,FALSE)</f>
        <v>#N/A</v>
      </c>
      <c r="L107" s="70" t="b">
        <f t="shared" si="55"/>
        <v>1</v>
      </c>
      <c r="M107" s="96">
        <f t="shared" si="39"/>
        <v>0</v>
      </c>
      <c r="N107" s="72"/>
      <c r="O107" s="71"/>
      <c r="P107" s="70" t="e">
        <f>VLOOKUP(O107,d!$J$4:$K$27,2,FALSE)</f>
        <v>#N/A</v>
      </c>
      <c r="Q107" s="70" t="b">
        <f t="shared" si="56"/>
        <v>1</v>
      </c>
      <c r="R107" s="96">
        <f t="shared" si="40"/>
        <v>0</v>
      </c>
      <c r="S107" s="71"/>
      <c r="T107" s="79"/>
      <c r="U107" s="70" t="e">
        <f>VLOOKUP(T107,d!$N$4:$O$27,2,FALSE)</f>
        <v>#N/A</v>
      </c>
      <c r="V107" s="70" t="b">
        <f t="shared" si="57"/>
        <v>1</v>
      </c>
      <c r="W107" s="96">
        <f t="shared" si="41"/>
        <v>0</v>
      </c>
      <c r="X107" s="73"/>
      <c r="Y107" s="71"/>
      <c r="Z107" s="70" t="e">
        <f>VLOOKUP(Y107,d!$B$32:$C$55,2,FALSE)</f>
        <v>#N/A</v>
      </c>
      <c r="AA107" s="70" t="b">
        <f t="shared" si="58"/>
        <v>1</v>
      </c>
      <c r="AB107" s="96">
        <f t="shared" si="42"/>
        <v>0</v>
      </c>
      <c r="AC107" s="73"/>
      <c r="AD107" s="71"/>
      <c r="AE107" s="70" t="e">
        <f>VLOOKUP(AD107,d!$F$32:$G$55,2,FALSE)</f>
        <v>#N/A</v>
      </c>
      <c r="AF107" s="70" t="b">
        <f t="shared" si="59"/>
        <v>1</v>
      </c>
      <c r="AG107" s="96">
        <f t="shared" si="43"/>
        <v>0</v>
      </c>
      <c r="AH107" s="73"/>
      <c r="AI107" s="71"/>
      <c r="AJ107" s="70" t="e">
        <f>VLOOKUP(AI107,d!$J$32:$K$55,2,FALSE)</f>
        <v>#N/A</v>
      </c>
      <c r="AK107" s="70" t="b">
        <f t="shared" si="60"/>
        <v>1</v>
      </c>
      <c r="AL107" s="96">
        <f t="shared" si="44"/>
        <v>0</v>
      </c>
      <c r="AM107" s="73"/>
      <c r="AN107" s="71"/>
      <c r="AO107" s="70" t="e">
        <f>VLOOKUP(AN107,d!$N$32:$O$55,2,FALSE)</f>
        <v>#N/A</v>
      </c>
      <c r="AP107" s="70" t="b">
        <f t="shared" si="61"/>
        <v>1</v>
      </c>
      <c r="AQ107" s="96">
        <f t="shared" si="45"/>
        <v>0</v>
      </c>
      <c r="AR107" s="73"/>
      <c r="AS107" s="74">
        <f t="shared" si="46"/>
        <v>0</v>
      </c>
      <c r="AT107" s="74">
        <f t="shared" si="47"/>
        <v>0</v>
      </c>
      <c r="AU107" s="75">
        <f t="shared" si="48"/>
        <v>0</v>
      </c>
      <c r="AV107" s="90">
        <f>IF(B104="I",0,(AU104+AU105+AU106+AU107-AY107))</f>
        <v>0</v>
      </c>
      <c r="AW107" s="93">
        <f>IF(B104="I",0,IF(BD107&gt;BD$6,0,BD107))</f>
        <v>0</v>
      </c>
      <c r="AX107" s="119">
        <f>MIN(AS104:AS107)</f>
        <v>0</v>
      </c>
      <c r="AY107" s="50">
        <f>MIN(AU104:AU107)</f>
        <v>0</v>
      </c>
      <c r="AZ107" s="50">
        <f>RANK(AU107,AU104:AU107,0)</f>
        <v>1</v>
      </c>
      <c r="BA107" s="118">
        <f>SUM(AS104:AS107)-AX107</f>
        <v>0</v>
      </c>
      <c r="BB107" s="118">
        <f>SUM(AT104:AT107)-(AY107-AX107)</f>
        <v>0</v>
      </c>
      <c r="BC107" s="52">
        <f>IF(B104="I","",IF(SUM(BA104:BB107)=0,AV107,SUM(BA104:BB107)))</f>
        <v>0</v>
      </c>
      <c r="BD107" s="52" t="str">
        <f>IF(B104="I","",IF(BC107=0,"",RANK(BC107,BC$8:BC$500,0)))</f>
        <v/>
      </c>
      <c r="BE107" s="52"/>
      <c r="BG107" s="52"/>
    </row>
    <row r="108" spans="1:61" ht="13.5" thickBot="1" x14ac:dyDescent="0.25">
      <c r="A108" s="28"/>
      <c r="B108" s="46"/>
      <c r="C108" s="114" t="s">
        <v>436</v>
      </c>
      <c r="D108" s="47"/>
      <c r="E108" s="57"/>
      <c r="F108" s="65" t="e">
        <f>VLOOKUP(E108,d!$B$4:$C$27,2,FALSE)</f>
        <v>#N/A</v>
      </c>
      <c r="G108" s="65" t="b">
        <f t="shared" si="70"/>
        <v>1</v>
      </c>
      <c r="H108" s="34">
        <f t="shared" si="38"/>
        <v>0</v>
      </c>
      <c r="I108" s="43"/>
      <c r="J108" s="57"/>
      <c r="K108" s="65" t="e">
        <f>VLOOKUP(J108,d!$F$4:$G$27,2,FALSE)</f>
        <v>#N/A</v>
      </c>
      <c r="L108" s="65" t="b">
        <f t="shared" si="55"/>
        <v>1</v>
      </c>
      <c r="M108" s="34">
        <f t="shared" si="39"/>
        <v>0</v>
      </c>
      <c r="N108" s="66"/>
      <c r="O108" s="57"/>
      <c r="P108" s="65" t="e">
        <f>VLOOKUP(O108,d!$J$4:$K$27,2,FALSE)</f>
        <v>#N/A</v>
      </c>
      <c r="Q108" s="65" t="b">
        <f t="shared" si="56"/>
        <v>1</v>
      </c>
      <c r="R108" s="34">
        <f t="shared" si="40"/>
        <v>0</v>
      </c>
      <c r="S108" s="57"/>
      <c r="T108" s="76"/>
      <c r="U108" s="65" t="e">
        <f>VLOOKUP(T108,d!$N$4:$O$27,2,FALSE)</f>
        <v>#N/A</v>
      </c>
      <c r="V108" s="65" t="b">
        <f t="shared" si="57"/>
        <v>1</v>
      </c>
      <c r="W108" s="34">
        <f t="shared" si="41"/>
        <v>0</v>
      </c>
      <c r="X108" s="43"/>
      <c r="Y108" s="57"/>
      <c r="Z108" s="65" t="e">
        <f>VLOOKUP(Y108,d!$B$32:$C$55,2,FALSE)</f>
        <v>#N/A</v>
      </c>
      <c r="AA108" s="65" t="b">
        <f t="shared" si="58"/>
        <v>1</v>
      </c>
      <c r="AB108" s="34">
        <f t="shared" si="42"/>
        <v>0</v>
      </c>
      <c r="AC108" s="43"/>
      <c r="AD108" s="57"/>
      <c r="AE108" s="65" t="e">
        <f>VLOOKUP(AD108,d!$F$32:$G$55,2,FALSE)</f>
        <v>#N/A</v>
      </c>
      <c r="AF108" s="65" t="b">
        <f t="shared" si="59"/>
        <v>1</v>
      </c>
      <c r="AG108" s="34">
        <f t="shared" si="43"/>
        <v>0</v>
      </c>
      <c r="AH108" s="43"/>
      <c r="AI108" s="57"/>
      <c r="AJ108" s="65" t="e">
        <f>VLOOKUP(AI108,d!$J$32:$K$55,2,FALSE)</f>
        <v>#N/A</v>
      </c>
      <c r="AK108" s="65" t="b">
        <f t="shared" si="60"/>
        <v>1</v>
      </c>
      <c r="AL108" s="34">
        <f t="shared" si="44"/>
        <v>0</v>
      </c>
      <c r="AM108" s="43"/>
      <c r="AN108" s="57"/>
      <c r="AO108" s="65" t="e">
        <f>VLOOKUP(AN108,d!$N$32:$O$55,2,FALSE)</f>
        <v>#N/A</v>
      </c>
      <c r="AP108" s="65" t="b">
        <f t="shared" si="61"/>
        <v>1</v>
      </c>
      <c r="AQ108" s="34">
        <f t="shared" si="45"/>
        <v>0</v>
      </c>
      <c r="AR108" s="43"/>
      <c r="AS108" s="67">
        <f t="shared" si="46"/>
        <v>0</v>
      </c>
      <c r="AT108" s="67">
        <f t="shared" si="47"/>
        <v>0</v>
      </c>
      <c r="AU108" s="67">
        <f t="shared" si="48"/>
        <v>0</v>
      </c>
      <c r="AV108" s="92" t="str">
        <f>IF(A108&gt;" ",A108,"")</f>
        <v/>
      </c>
      <c r="AW108" s="46" t="s">
        <v>107</v>
      </c>
      <c r="AX108" s="52"/>
      <c r="AZ108" s="50">
        <f>RANK(AU108,AU108:AU111,0)</f>
        <v>1</v>
      </c>
      <c r="BE108" s="52"/>
      <c r="BG108" s="52"/>
    </row>
    <row r="109" spans="1:61" ht="13.5" thickBot="1" x14ac:dyDescent="0.25">
      <c r="A109" s="25">
        <f t="shared" ref="A109:A111" si="71">(A108)</f>
        <v>0</v>
      </c>
      <c r="B109" s="46"/>
      <c r="C109" s="114" t="s">
        <v>437</v>
      </c>
      <c r="D109" s="47"/>
      <c r="E109" s="68"/>
      <c r="F109" s="65" t="e">
        <f>VLOOKUP(E109,d!$B$4:$C$27,2,FALSE)</f>
        <v>#N/A</v>
      </c>
      <c r="G109" s="65" t="b">
        <f t="shared" si="70"/>
        <v>1</v>
      </c>
      <c r="H109" s="34">
        <f t="shared" si="38"/>
        <v>0</v>
      </c>
      <c r="I109" s="57"/>
      <c r="J109" s="68"/>
      <c r="K109" s="65" t="e">
        <f>VLOOKUP(J109,d!$F$4:$G$27,2,FALSE)</f>
        <v>#N/A</v>
      </c>
      <c r="L109" s="65" t="b">
        <f t="shared" si="55"/>
        <v>1</v>
      </c>
      <c r="M109" s="34">
        <f t="shared" si="39"/>
        <v>0</v>
      </c>
      <c r="N109" s="66"/>
      <c r="O109" s="57"/>
      <c r="P109" s="65" t="e">
        <f>VLOOKUP(O109,d!$J$4:$K$27,2,FALSE)</f>
        <v>#N/A</v>
      </c>
      <c r="Q109" s="65" t="b">
        <f t="shared" si="56"/>
        <v>1</v>
      </c>
      <c r="R109" s="34">
        <f t="shared" si="40"/>
        <v>0</v>
      </c>
      <c r="S109" s="57"/>
      <c r="T109" s="76"/>
      <c r="U109" s="65" t="e">
        <f>VLOOKUP(T109,d!$N$4:$O$27,2,FALSE)</f>
        <v>#N/A</v>
      </c>
      <c r="V109" s="65" t="b">
        <f t="shared" si="57"/>
        <v>1</v>
      </c>
      <c r="W109" s="34">
        <f t="shared" si="41"/>
        <v>0</v>
      </c>
      <c r="X109" s="43"/>
      <c r="Y109" s="57"/>
      <c r="Z109" s="65" t="e">
        <f>VLOOKUP(Y109,d!$B$32:$C$55,2,FALSE)</f>
        <v>#N/A</v>
      </c>
      <c r="AA109" s="65" t="b">
        <f t="shared" si="58"/>
        <v>1</v>
      </c>
      <c r="AB109" s="34">
        <f t="shared" si="42"/>
        <v>0</v>
      </c>
      <c r="AC109" s="43"/>
      <c r="AD109" s="57"/>
      <c r="AE109" s="65" t="e">
        <f>VLOOKUP(AD109,d!$F$32:$G$55,2,FALSE)</f>
        <v>#N/A</v>
      </c>
      <c r="AF109" s="65" t="b">
        <f t="shared" si="59"/>
        <v>1</v>
      </c>
      <c r="AG109" s="34">
        <f t="shared" si="43"/>
        <v>0</v>
      </c>
      <c r="AH109" s="43"/>
      <c r="AI109" s="57"/>
      <c r="AJ109" s="65" t="e">
        <f>VLOOKUP(AI109,d!$J$32:$K$55,2,FALSE)</f>
        <v>#N/A</v>
      </c>
      <c r="AK109" s="65" t="b">
        <f t="shared" si="60"/>
        <v>1</v>
      </c>
      <c r="AL109" s="34">
        <f t="shared" si="44"/>
        <v>0</v>
      </c>
      <c r="AM109" s="43"/>
      <c r="AN109" s="57"/>
      <c r="AO109" s="65" t="e">
        <f>VLOOKUP(AN109,d!$N$32:$O$55,2,FALSE)</f>
        <v>#N/A</v>
      </c>
      <c r="AP109" s="65" t="b">
        <f t="shared" si="61"/>
        <v>1</v>
      </c>
      <c r="AQ109" s="34">
        <f t="shared" si="45"/>
        <v>0</v>
      </c>
      <c r="AR109" s="43"/>
      <c r="AS109" s="67">
        <f t="shared" si="46"/>
        <v>0</v>
      </c>
      <c r="AT109" s="67">
        <f t="shared" si="47"/>
        <v>0</v>
      </c>
      <c r="AU109" s="26">
        <f t="shared" si="48"/>
        <v>0</v>
      </c>
      <c r="AV109" s="91">
        <f>IF(B108="I",0,SUM(BA108:BA111))</f>
        <v>0</v>
      </c>
      <c r="AW109" s="91">
        <f>IF(AV109=0,0,RANK(AV109,BA$8:BA$1202,0))</f>
        <v>0</v>
      </c>
      <c r="AX109" s="52"/>
      <c r="AZ109" s="50">
        <f>RANK(AU109,AU108:AU111,0)</f>
        <v>1</v>
      </c>
      <c r="BE109" s="52"/>
      <c r="BG109" s="52"/>
    </row>
    <row r="110" spans="1:61" ht="13.5" thickBot="1" x14ac:dyDescent="0.25">
      <c r="A110" s="25">
        <f t="shared" si="71"/>
        <v>0</v>
      </c>
      <c r="B110" s="46"/>
      <c r="C110" s="114" t="s">
        <v>438</v>
      </c>
      <c r="D110" s="48"/>
      <c r="E110" s="68"/>
      <c r="F110" s="65" t="e">
        <f>VLOOKUP(E110,d!$B$4:$C$27,2,FALSE)</f>
        <v>#N/A</v>
      </c>
      <c r="G110" s="65" t="b">
        <f t="shared" si="70"/>
        <v>1</v>
      </c>
      <c r="H110" s="34">
        <f t="shared" si="38"/>
        <v>0</v>
      </c>
      <c r="I110" s="57"/>
      <c r="J110" s="68"/>
      <c r="K110" s="65" t="e">
        <f>VLOOKUP(J110,d!$F$4:$G$27,2,FALSE)</f>
        <v>#N/A</v>
      </c>
      <c r="L110" s="65" t="b">
        <f t="shared" si="55"/>
        <v>1</v>
      </c>
      <c r="M110" s="34">
        <f t="shared" si="39"/>
        <v>0</v>
      </c>
      <c r="N110" s="66"/>
      <c r="O110" s="57"/>
      <c r="P110" s="65" t="e">
        <f>VLOOKUP(O110,d!$J$4:$K$27,2,FALSE)</f>
        <v>#N/A</v>
      </c>
      <c r="Q110" s="65" t="b">
        <f t="shared" si="56"/>
        <v>1</v>
      </c>
      <c r="R110" s="34">
        <f t="shared" si="40"/>
        <v>0</v>
      </c>
      <c r="S110" s="57"/>
      <c r="T110" s="76"/>
      <c r="U110" s="65" t="e">
        <f>VLOOKUP(T110,d!$N$4:$O$27,2,FALSE)</f>
        <v>#N/A</v>
      </c>
      <c r="V110" s="65" t="b">
        <f t="shared" si="57"/>
        <v>1</v>
      </c>
      <c r="W110" s="34">
        <f t="shared" si="41"/>
        <v>0</v>
      </c>
      <c r="X110" s="43"/>
      <c r="Y110" s="57"/>
      <c r="Z110" s="65" t="e">
        <f>VLOOKUP(Y110,d!$B$32:$C$55,2,FALSE)</f>
        <v>#N/A</v>
      </c>
      <c r="AA110" s="65" t="b">
        <f t="shared" si="58"/>
        <v>1</v>
      </c>
      <c r="AB110" s="34">
        <f t="shared" si="42"/>
        <v>0</v>
      </c>
      <c r="AC110" s="43"/>
      <c r="AD110" s="57"/>
      <c r="AE110" s="65" t="e">
        <f>VLOOKUP(AD110,d!$F$32:$G$55,2,FALSE)</f>
        <v>#N/A</v>
      </c>
      <c r="AF110" s="65" t="b">
        <f t="shared" si="59"/>
        <v>1</v>
      </c>
      <c r="AG110" s="34">
        <f t="shared" si="43"/>
        <v>0</v>
      </c>
      <c r="AH110" s="43"/>
      <c r="AI110" s="57"/>
      <c r="AJ110" s="65" t="e">
        <f>VLOOKUP(AI110,d!$J$32:$K$55,2,FALSE)</f>
        <v>#N/A</v>
      </c>
      <c r="AK110" s="65" t="b">
        <f t="shared" si="60"/>
        <v>1</v>
      </c>
      <c r="AL110" s="34">
        <f t="shared" si="44"/>
        <v>0</v>
      </c>
      <c r="AM110" s="43"/>
      <c r="AN110" s="57"/>
      <c r="AO110" s="65" t="e">
        <f>VLOOKUP(AN110,d!$N$32:$O$55,2,FALSE)</f>
        <v>#N/A</v>
      </c>
      <c r="AP110" s="65" t="b">
        <f t="shared" si="61"/>
        <v>1</v>
      </c>
      <c r="AQ110" s="34">
        <f t="shared" si="45"/>
        <v>0</v>
      </c>
      <c r="AR110" s="43"/>
      <c r="AS110" s="67">
        <f t="shared" si="46"/>
        <v>0</v>
      </c>
      <c r="AT110" s="67">
        <f t="shared" si="47"/>
        <v>0</v>
      </c>
      <c r="AU110" s="26">
        <f t="shared" si="48"/>
        <v>0</v>
      </c>
      <c r="AV110" s="94">
        <f>IF(B108="I",0,SUM(BB108:BB111))</f>
        <v>0</v>
      </c>
      <c r="AW110" s="94">
        <f>IF(AV110=0,0,RANK(AV110,BB$8:BB$1202,0))</f>
        <v>0</v>
      </c>
      <c r="AX110" s="52"/>
      <c r="AZ110" s="50">
        <f>RANK(AU110,AU108:AU111,0)</f>
        <v>1</v>
      </c>
      <c r="BE110" s="52"/>
      <c r="BG110" s="52"/>
    </row>
    <row r="111" spans="1:61" ht="13.5" thickBot="1" x14ac:dyDescent="0.25">
      <c r="A111" s="46">
        <f t="shared" si="71"/>
        <v>0</v>
      </c>
      <c r="B111" s="46"/>
      <c r="C111" s="115" t="s">
        <v>438</v>
      </c>
      <c r="D111" s="49"/>
      <c r="E111" s="69"/>
      <c r="F111" s="70" t="e">
        <f>VLOOKUP(E111,d!$B$4:$C$27,2,FALSE)</f>
        <v>#N/A</v>
      </c>
      <c r="G111" s="70" t="b">
        <f t="shared" si="70"/>
        <v>1</v>
      </c>
      <c r="H111" s="96">
        <f t="shared" si="38"/>
        <v>0</v>
      </c>
      <c r="I111" s="71"/>
      <c r="J111" s="78"/>
      <c r="K111" s="70" t="e">
        <f>VLOOKUP(J111,d!$F$4:$G$27,2,FALSE)</f>
        <v>#N/A</v>
      </c>
      <c r="L111" s="70" t="b">
        <f t="shared" si="55"/>
        <v>1</v>
      </c>
      <c r="M111" s="96">
        <f t="shared" si="39"/>
        <v>0</v>
      </c>
      <c r="N111" s="72"/>
      <c r="O111" s="71"/>
      <c r="P111" s="70" t="e">
        <f>VLOOKUP(O111,d!$J$4:$K$27,2,FALSE)</f>
        <v>#N/A</v>
      </c>
      <c r="Q111" s="70" t="b">
        <f t="shared" si="56"/>
        <v>1</v>
      </c>
      <c r="R111" s="96">
        <f t="shared" si="40"/>
        <v>0</v>
      </c>
      <c r="S111" s="71"/>
      <c r="T111" s="79"/>
      <c r="U111" s="70" t="e">
        <f>VLOOKUP(T111,d!$N$4:$O$27,2,FALSE)</f>
        <v>#N/A</v>
      </c>
      <c r="V111" s="70" t="b">
        <f t="shared" si="57"/>
        <v>1</v>
      </c>
      <c r="W111" s="96">
        <f t="shared" si="41"/>
        <v>0</v>
      </c>
      <c r="X111" s="73"/>
      <c r="Y111" s="71"/>
      <c r="Z111" s="70" t="e">
        <f>VLOOKUP(Y111,d!$B$32:$C$55,2,FALSE)</f>
        <v>#N/A</v>
      </c>
      <c r="AA111" s="70" t="b">
        <f t="shared" si="58"/>
        <v>1</v>
      </c>
      <c r="AB111" s="96">
        <f t="shared" si="42"/>
        <v>0</v>
      </c>
      <c r="AC111" s="73"/>
      <c r="AD111" s="71"/>
      <c r="AE111" s="70" t="e">
        <f>VLOOKUP(AD111,d!$F$32:$G$55,2,FALSE)</f>
        <v>#N/A</v>
      </c>
      <c r="AF111" s="70" t="b">
        <f t="shared" si="59"/>
        <v>1</v>
      </c>
      <c r="AG111" s="96">
        <f t="shared" si="43"/>
        <v>0</v>
      </c>
      <c r="AH111" s="73"/>
      <c r="AI111" s="71"/>
      <c r="AJ111" s="70" t="e">
        <f>VLOOKUP(AI111,d!$J$32:$K$55,2,FALSE)</f>
        <v>#N/A</v>
      </c>
      <c r="AK111" s="70" t="b">
        <f t="shared" si="60"/>
        <v>1</v>
      </c>
      <c r="AL111" s="96">
        <f t="shared" si="44"/>
        <v>0</v>
      </c>
      <c r="AM111" s="73"/>
      <c r="AN111" s="71"/>
      <c r="AO111" s="70" t="e">
        <f>VLOOKUP(AN111,d!$N$32:$O$55,2,FALSE)</f>
        <v>#N/A</v>
      </c>
      <c r="AP111" s="70" t="b">
        <f t="shared" si="61"/>
        <v>1</v>
      </c>
      <c r="AQ111" s="96">
        <f t="shared" si="45"/>
        <v>0</v>
      </c>
      <c r="AR111" s="73"/>
      <c r="AS111" s="74">
        <f t="shared" si="46"/>
        <v>0</v>
      </c>
      <c r="AT111" s="74">
        <f t="shared" si="47"/>
        <v>0</v>
      </c>
      <c r="AU111" s="75">
        <f t="shared" si="48"/>
        <v>0</v>
      </c>
      <c r="AV111" s="90">
        <f>IF(B108="I",0,(AU108+AU109+AU110+AU111-AY111))</f>
        <v>0</v>
      </c>
      <c r="AW111" s="93">
        <f>IF(B108="I",0,IF(BD111&gt;BD$6,0,BD111))</f>
        <v>0</v>
      </c>
      <c r="AX111" s="119">
        <f>MIN(AS108:AS111)</f>
        <v>0</v>
      </c>
      <c r="AY111" s="50">
        <f>MIN(AU108:AU111)</f>
        <v>0</v>
      </c>
      <c r="AZ111" s="50">
        <f>RANK(AU111,AU108:AU111,0)</f>
        <v>1</v>
      </c>
      <c r="BA111" s="118">
        <f>SUM(AS108:AS111)-AX111</f>
        <v>0</v>
      </c>
      <c r="BB111" s="118">
        <f>SUM(AT108:AT111)-(AY111-AX111)</f>
        <v>0</v>
      </c>
      <c r="BC111" s="52">
        <f>IF(B108="I","",IF(SUM(BA108:BB111)=0,AV111,SUM(BA108:BB111)))</f>
        <v>0</v>
      </c>
      <c r="BD111" s="52" t="str">
        <f>IF(B108="I","",IF(BC111=0,"",RANK(BC111,BC$8:BC$500,0)))</f>
        <v/>
      </c>
      <c r="BE111" s="52"/>
      <c r="BG111" s="52"/>
    </row>
    <row r="112" spans="1:61" ht="13.5" thickBot="1" x14ac:dyDescent="0.25">
      <c r="A112" s="28"/>
      <c r="B112" s="46"/>
      <c r="C112" s="114" t="s">
        <v>439</v>
      </c>
      <c r="D112" s="47"/>
      <c r="E112" s="57"/>
      <c r="F112" s="65" t="e">
        <f>VLOOKUP(E112,d!$B$4:$C$27,2,FALSE)</f>
        <v>#N/A</v>
      </c>
      <c r="G112" s="65" t="b">
        <f t="shared" si="70"/>
        <v>1</v>
      </c>
      <c r="H112" s="34">
        <f t="shared" si="38"/>
        <v>0</v>
      </c>
      <c r="I112" s="43"/>
      <c r="J112" s="57"/>
      <c r="K112" s="65" t="e">
        <f>VLOOKUP(J112,d!$F$4:$G$27,2,FALSE)</f>
        <v>#N/A</v>
      </c>
      <c r="L112" s="65" t="b">
        <f t="shared" si="55"/>
        <v>1</v>
      </c>
      <c r="M112" s="34">
        <f t="shared" si="39"/>
        <v>0</v>
      </c>
      <c r="N112" s="66"/>
      <c r="O112" s="57"/>
      <c r="P112" s="65" t="e">
        <f>VLOOKUP(O112,d!$J$4:$K$27,2,FALSE)</f>
        <v>#N/A</v>
      </c>
      <c r="Q112" s="65" t="b">
        <f t="shared" si="56"/>
        <v>1</v>
      </c>
      <c r="R112" s="34">
        <f t="shared" si="40"/>
        <v>0</v>
      </c>
      <c r="S112" s="57"/>
      <c r="T112" s="76"/>
      <c r="U112" s="65" t="e">
        <f>VLOOKUP(T112,d!$N$4:$O$27,2,FALSE)</f>
        <v>#N/A</v>
      </c>
      <c r="V112" s="65" t="b">
        <f t="shared" si="57"/>
        <v>1</v>
      </c>
      <c r="W112" s="34">
        <f t="shared" si="41"/>
        <v>0</v>
      </c>
      <c r="X112" s="43"/>
      <c r="Y112" s="57"/>
      <c r="Z112" s="65" t="e">
        <f>VLOOKUP(Y112,d!$B$32:$C$55,2,FALSE)</f>
        <v>#N/A</v>
      </c>
      <c r="AA112" s="65" t="b">
        <f t="shared" si="58"/>
        <v>1</v>
      </c>
      <c r="AB112" s="34">
        <f t="shared" si="42"/>
        <v>0</v>
      </c>
      <c r="AC112" s="43"/>
      <c r="AD112" s="57"/>
      <c r="AE112" s="65" t="e">
        <f>VLOOKUP(AD112,d!$F$32:$G$55,2,FALSE)</f>
        <v>#N/A</v>
      </c>
      <c r="AF112" s="65" t="b">
        <f t="shared" si="59"/>
        <v>1</v>
      </c>
      <c r="AG112" s="34">
        <f t="shared" si="43"/>
        <v>0</v>
      </c>
      <c r="AH112" s="43"/>
      <c r="AI112" s="57"/>
      <c r="AJ112" s="65" t="e">
        <f>VLOOKUP(AI112,d!$J$32:$K$55,2,FALSE)</f>
        <v>#N/A</v>
      </c>
      <c r="AK112" s="65" t="b">
        <f t="shared" si="60"/>
        <v>1</v>
      </c>
      <c r="AL112" s="34">
        <f t="shared" si="44"/>
        <v>0</v>
      </c>
      <c r="AM112" s="43"/>
      <c r="AN112" s="57"/>
      <c r="AO112" s="65" t="e">
        <f>VLOOKUP(AN112,d!$N$32:$O$55,2,FALSE)</f>
        <v>#N/A</v>
      </c>
      <c r="AP112" s="65" t="b">
        <f t="shared" si="61"/>
        <v>1</v>
      </c>
      <c r="AQ112" s="34">
        <f t="shared" si="45"/>
        <v>0</v>
      </c>
      <c r="AR112" s="43"/>
      <c r="AS112" s="67">
        <f t="shared" si="46"/>
        <v>0</v>
      </c>
      <c r="AT112" s="67">
        <f t="shared" si="47"/>
        <v>0</v>
      </c>
      <c r="AU112" s="67">
        <f t="shared" si="48"/>
        <v>0</v>
      </c>
      <c r="AV112" s="92" t="str">
        <f>IF(A112&gt;" ",A112,"")</f>
        <v/>
      </c>
      <c r="AW112" s="46" t="s">
        <v>107</v>
      </c>
      <c r="AX112" s="52"/>
      <c r="AZ112" s="50">
        <f>RANK(AU112,AU112:AU115,0)</f>
        <v>1</v>
      </c>
      <c r="BE112" s="52"/>
      <c r="BG112" s="52"/>
    </row>
    <row r="113" spans="1:59" ht="13.5" thickBot="1" x14ac:dyDescent="0.25">
      <c r="A113" s="25">
        <f t="shared" ref="A113:A115" si="72">(A112)</f>
        <v>0</v>
      </c>
      <c r="B113" s="46"/>
      <c r="C113" s="114" t="s">
        <v>440</v>
      </c>
      <c r="D113" s="47"/>
      <c r="E113" s="68"/>
      <c r="F113" s="65" t="e">
        <f>VLOOKUP(E113,d!$B$4:$C$27,2,FALSE)</f>
        <v>#N/A</v>
      </c>
      <c r="G113" s="65" t="b">
        <f t="shared" si="70"/>
        <v>1</v>
      </c>
      <c r="H113" s="34">
        <f t="shared" si="38"/>
        <v>0</v>
      </c>
      <c r="I113" s="57"/>
      <c r="J113" s="68"/>
      <c r="K113" s="65" t="e">
        <f>VLOOKUP(J113,d!$F$4:$G$27,2,FALSE)</f>
        <v>#N/A</v>
      </c>
      <c r="L113" s="65" t="b">
        <f t="shared" si="55"/>
        <v>1</v>
      </c>
      <c r="M113" s="34">
        <f t="shared" si="39"/>
        <v>0</v>
      </c>
      <c r="N113" s="66"/>
      <c r="O113" s="57"/>
      <c r="P113" s="65" t="e">
        <f>VLOOKUP(O113,d!$J$4:$K$27,2,FALSE)</f>
        <v>#N/A</v>
      </c>
      <c r="Q113" s="65" t="b">
        <f t="shared" si="56"/>
        <v>1</v>
      </c>
      <c r="R113" s="34">
        <f t="shared" si="40"/>
        <v>0</v>
      </c>
      <c r="S113" s="57"/>
      <c r="T113" s="76"/>
      <c r="U113" s="65" t="e">
        <f>VLOOKUP(T113,d!$N$4:$O$27,2,FALSE)</f>
        <v>#N/A</v>
      </c>
      <c r="V113" s="65" t="b">
        <f t="shared" si="57"/>
        <v>1</v>
      </c>
      <c r="W113" s="34">
        <f t="shared" si="41"/>
        <v>0</v>
      </c>
      <c r="X113" s="43"/>
      <c r="Y113" s="57"/>
      <c r="Z113" s="65" t="e">
        <f>VLOOKUP(Y113,d!$B$32:$C$55,2,FALSE)</f>
        <v>#N/A</v>
      </c>
      <c r="AA113" s="65" t="b">
        <f t="shared" si="58"/>
        <v>1</v>
      </c>
      <c r="AB113" s="34">
        <f t="shared" si="42"/>
        <v>0</v>
      </c>
      <c r="AC113" s="43"/>
      <c r="AD113" s="57"/>
      <c r="AE113" s="65" t="e">
        <f>VLOOKUP(AD113,d!$F$32:$G$55,2,FALSE)</f>
        <v>#N/A</v>
      </c>
      <c r="AF113" s="65" t="b">
        <f t="shared" si="59"/>
        <v>1</v>
      </c>
      <c r="AG113" s="34">
        <f t="shared" si="43"/>
        <v>0</v>
      </c>
      <c r="AH113" s="43"/>
      <c r="AI113" s="57"/>
      <c r="AJ113" s="65" t="e">
        <f>VLOOKUP(AI113,d!$J$32:$K$55,2,FALSE)</f>
        <v>#N/A</v>
      </c>
      <c r="AK113" s="65" t="b">
        <f t="shared" si="60"/>
        <v>1</v>
      </c>
      <c r="AL113" s="34">
        <f t="shared" si="44"/>
        <v>0</v>
      </c>
      <c r="AM113" s="43"/>
      <c r="AN113" s="57"/>
      <c r="AO113" s="65" t="e">
        <f>VLOOKUP(AN113,d!$N$32:$O$55,2,FALSE)</f>
        <v>#N/A</v>
      </c>
      <c r="AP113" s="65" t="b">
        <f t="shared" si="61"/>
        <v>1</v>
      </c>
      <c r="AQ113" s="34">
        <f t="shared" si="45"/>
        <v>0</v>
      </c>
      <c r="AR113" s="43"/>
      <c r="AS113" s="67">
        <f t="shared" si="46"/>
        <v>0</v>
      </c>
      <c r="AT113" s="67">
        <f t="shared" si="47"/>
        <v>0</v>
      </c>
      <c r="AU113" s="26">
        <f t="shared" si="48"/>
        <v>0</v>
      </c>
      <c r="AV113" s="91">
        <f>IF(B112="I",0,SUM(BA112:BA115))</f>
        <v>0</v>
      </c>
      <c r="AW113" s="91">
        <f>IF(AV113=0,0,RANK(AV113,BA$8:BA$1202,0))</f>
        <v>0</v>
      </c>
      <c r="AX113" s="52"/>
      <c r="AZ113" s="50">
        <f>RANK(AU113,AU112:AU115,0)</f>
        <v>1</v>
      </c>
      <c r="BE113" s="52"/>
      <c r="BG113" s="52"/>
    </row>
    <row r="114" spans="1:59" ht="13.5" thickBot="1" x14ac:dyDescent="0.25">
      <c r="A114" s="25">
        <f t="shared" si="72"/>
        <v>0</v>
      </c>
      <c r="B114" s="46"/>
      <c r="C114" s="114" t="s">
        <v>441</v>
      </c>
      <c r="D114" s="48"/>
      <c r="E114" s="68"/>
      <c r="F114" s="65" t="e">
        <f>VLOOKUP(E114,d!$B$4:$C$27,2,FALSE)</f>
        <v>#N/A</v>
      </c>
      <c r="G114" s="65" t="b">
        <f t="shared" si="70"/>
        <v>1</v>
      </c>
      <c r="H114" s="34">
        <f t="shared" si="38"/>
        <v>0</v>
      </c>
      <c r="I114" s="57"/>
      <c r="J114" s="68"/>
      <c r="K114" s="65" t="e">
        <f>VLOOKUP(J114,d!$F$4:$G$27,2,FALSE)</f>
        <v>#N/A</v>
      </c>
      <c r="L114" s="65" t="b">
        <f t="shared" si="55"/>
        <v>1</v>
      </c>
      <c r="M114" s="34">
        <f t="shared" si="39"/>
        <v>0</v>
      </c>
      <c r="N114" s="66"/>
      <c r="O114" s="57"/>
      <c r="P114" s="65" t="e">
        <f>VLOOKUP(O114,d!$J$4:$K$27,2,FALSE)</f>
        <v>#N/A</v>
      </c>
      <c r="Q114" s="65" t="b">
        <f t="shared" si="56"/>
        <v>1</v>
      </c>
      <c r="R114" s="34">
        <f t="shared" si="40"/>
        <v>0</v>
      </c>
      <c r="S114" s="57"/>
      <c r="T114" s="76"/>
      <c r="U114" s="65" t="e">
        <f>VLOOKUP(T114,d!$N$4:$O$27,2,FALSE)</f>
        <v>#N/A</v>
      </c>
      <c r="V114" s="65" t="b">
        <f t="shared" si="57"/>
        <v>1</v>
      </c>
      <c r="W114" s="34">
        <f t="shared" si="41"/>
        <v>0</v>
      </c>
      <c r="X114" s="43"/>
      <c r="Y114" s="57"/>
      <c r="Z114" s="65" t="e">
        <f>VLOOKUP(Y114,d!$B$32:$C$55,2,FALSE)</f>
        <v>#N/A</v>
      </c>
      <c r="AA114" s="65" t="b">
        <f t="shared" si="58"/>
        <v>1</v>
      </c>
      <c r="AB114" s="34">
        <f t="shared" si="42"/>
        <v>0</v>
      </c>
      <c r="AC114" s="43"/>
      <c r="AD114" s="57"/>
      <c r="AE114" s="65" t="e">
        <f>VLOOKUP(AD114,d!$F$32:$G$55,2,FALSE)</f>
        <v>#N/A</v>
      </c>
      <c r="AF114" s="65" t="b">
        <f t="shared" si="59"/>
        <v>1</v>
      </c>
      <c r="AG114" s="34">
        <f t="shared" si="43"/>
        <v>0</v>
      </c>
      <c r="AH114" s="43"/>
      <c r="AI114" s="57"/>
      <c r="AJ114" s="65" t="e">
        <f>VLOOKUP(AI114,d!$J$32:$K$55,2,FALSE)</f>
        <v>#N/A</v>
      </c>
      <c r="AK114" s="65" t="b">
        <f t="shared" si="60"/>
        <v>1</v>
      </c>
      <c r="AL114" s="34">
        <f t="shared" si="44"/>
        <v>0</v>
      </c>
      <c r="AM114" s="43"/>
      <c r="AN114" s="57"/>
      <c r="AO114" s="65" t="e">
        <f>VLOOKUP(AN114,d!$N$32:$O$55,2,FALSE)</f>
        <v>#N/A</v>
      </c>
      <c r="AP114" s="65" t="b">
        <f t="shared" si="61"/>
        <v>1</v>
      </c>
      <c r="AQ114" s="34">
        <f t="shared" si="45"/>
        <v>0</v>
      </c>
      <c r="AR114" s="43"/>
      <c r="AS114" s="67">
        <f t="shared" si="46"/>
        <v>0</v>
      </c>
      <c r="AT114" s="67">
        <f t="shared" si="47"/>
        <v>0</v>
      </c>
      <c r="AU114" s="26">
        <f t="shared" si="48"/>
        <v>0</v>
      </c>
      <c r="AV114" s="94">
        <f>IF(B112="I",0,SUM(BB112:BB115))</f>
        <v>0</v>
      </c>
      <c r="AW114" s="94">
        <f>IF(AV114=0,0,RANK(AV114,BB$8:BB$1202,0))</f>
        <v>0</v>
      </c>
      <c r="AX114" s="52"/>
      <c r="AZ114" s="50">
        <f>RANK(AU114,AU112:AU115,0)</f>
        <v>1</v>
      </c>
      <c r="BE114" s="52"/>
      <c r="BG114" s="52"/>
    </row>
    <row r="115" spans="1:59" ht="13.5" thickBot="1" x14ac:dyDescent="0.25">
      <c r="A115" s="46">
        <f t="shared" si="72"/>
        <v>0</v>
      </c>
      <c r="B115" s="46"/>
      <c r="C115" s="115" t="s">
        <v>442</v>
      </c>
      <c r="D115" s="49"/>
      <c r="E115" s="69"/>
      <c r="F115" s="70" t="e">
        <f>VLOOKUP(E115,d!$B$4:$C$27,2,FALSE)</f>
        <v>#N/A</v>
      </c>
      <c r="G115" s="70" t="b">
        <f t="shared" si="70"/>
        <v>1</v>
      </c>
      <c r="H115" s="96">
        <f t="shared" si="38"/>
        <v>0</v>
      </c>
      <c r="I115" s="71"/>
      <c r="J115" s="78"/>
      <c r="K115" s="70" t="e">
        <f>VLOOKUP(J115,d!$F$4:$G$27,2,FALSE)</f>
        <v>#N/A</v>
      </c>
      <c r="L115" s="70" t="b">
        <f t="shared" si="55"/>
        <v>1</v>
      </c>
      <c r="M115" s="96">
        <f t="shared" si="39"/>
        <v>0</v>
      </c>
      <c r="N115" s="72"/>
      <c r="O115" s="71"/>
      <c r="P115" s="70" t="e">
        <f>VLOOKUP(O115,d!$J$4:$K$27,2,FALSE)</f>
        <v>#N/A</v>
      </c>
      <c r="Q115" s="70" t="b">
        <f t="shared" si="56"/>
        <v>1</v>
      </c>
      <c r="R115" s="96">
        <f t="shared" si="40"/>
        <v>0</v>
      </c>
      <c r="S115" s="71"/>
      <c r="T115" s="79"/>
      <c r="U115" s="70" t="e">
        <f>VLOOKUP(T115,d!$N$4:$O$27,2,FALSE)</f>
        <v>#N/A</v>
      </c>
      <c r="V115" s="70" t="b">
        <f t="shared" si="57"/>
        <v>1</v>
      </c>
      <c r="W115" s="96">
        <f t="shared" si="41"/>
        <v>0</v>
      </c>
      <c r="X115" s="73"/>
      <c r="Y115" s="71"/>
      <c r="Z115" s="70" t="e">
        <f>VLOOKUP(Y115,d!$B$32:$C$55,2,FALSE)</f>
        <v>#N/A</v>
      </c>
      <c r="AA115" s="70" t="b">
        <f t="shared" si="58"/>
        <v>1</v>
      </c>
      <c r="AB115" s="96">
        <f t="shared" si="42"/>
        <v>0</v>
      </c>
      <c r="AC115" s="73"/>
      <c r="AD115" s="71"/>
      <c r="AE115" s="70" t="e">
        <f>VLOOKUP(AD115,d!$F$32:$G$55,2,FALSE)</f>
        <v>#N/A</v>
      </c>
      <c r="AF115" s="70" t="b">
        <f t="shared" si="59"/>
        <v>1</v>
      </c>
      <c r="AG115" s="96">
        <f t="shared" si="43"/>
        <v>0</v>
      </c>
      <c r="AH115" s="73"/>
      <c r="AI115" s="71"/>
      <c r="AJ115" s="70" t="e">
        <f>VLOOKUP(AI115,d!$J$32:$K$55,2,FALSE)</f>
        <v>#N/A</v>
      </c>
      <c r="AK115" s="70" t="b">
        <f t="shared" si="60"/>
        <v>1</v>
      </c>
      <c r="AL115" s="96">
        <f t="shared" si="44"/>
        <v>0</v>
      </c>
      <c r="AM115" s="73"/>
      <c r="AN115" s="71"/>
      <c r="AO115" s="70" t="e">
        <f>VLOOKUP(AN115,d!$N$32:$O$55,2,FALSE)</f>
        <v>#N/A</v>
      </c>
      <c r="AP115" s="70" t="b">
        <f t="shared" si="61"/>
        <v>1</v>
      </c>
      <c r="AQ115" s="96">
        <f t="shared" si="45"/>
        <v>0</v>
      </c>
      <c r="AR115" s="73"/>
      <c r="AS115" s="74">
        <f t="shared" si="46"/>
        <v>0</v>
      </c>
      <c r="AT115" s="74">
        <f t="shared" si="47"/>
        <v>0</v>
      </c>
      <c r="AU115" s="75">
        <f t="shared" si="48"/>
        <v>0</v>
      </c>
      <c r="AV115" s="90">
        <f>IF(B112="I",0,(AU112+AU113+AU114+AU115-AY115))</f>
        <v>0</v>
      </c>
      <c r="AW115" s="93">
        <f>IF(B112="I",0,IF(BD115&gt;BD$6,0,BD115))</f>
        <v>0</v>
      </c>
      <c r="AX115" s="119">
        <f>MIN(AS112:AS115)</f>
        <v>0</v>
      </c>
      <c r="AY115" s="50">
        <f>MIN(AU112:AU115)</f>
        <v>0</v>
      </c>
      <c r="AZ115" s="50">
        <f>RANK(AU115,AU112:AU115,0)</f>
        <v>1</v>
      </c>
      <c r="BA115" s="118">
        <f>SUM(AS112:AS115)-AX115</f>
        <v>0</v>
      </c>
      <c r="BB115" s="118">
        <f>SUM(AT112:AT115)-(AY115-AX115)</f>
        <v>0</v>
      </c>
      <c r="BC115" s="52">
        <f>IF(B112="I","",IF(SUM(BA112:BB115)=0,AV115,SUM(BA112:BB115)))</f>
        <v>0</v>
      </c>
      <c r="BD115" s="52" t="str">
        <f>IF(B112="I","",IF(BC115=0,"",RANK(BC115,BC$8:BC$500,0)))</f>
        <v/>
      </c>
      <c r="BE115" s="52"/>
      <c r="BG115" s="52"/>
    </row>
    <row r="116" spans="1:59" ht="13.5" thickBot="1" x14ac:dyDescent="0.25">
      <c r="A116" s="28"/>
      <c r="B116" s="46"/>
      <c r="C116" s="114" t="s">
        <v>443</v>
      </c>
      <c r="D116" s="47"/>
      <c r="E116" s="57"/>
      <c r="F116" s="65" t="e">
        <f>VLOOKUP(E116,d!$B$4:$C$27,2,FALSE)</f>
        <v>#N/A</v>
      </c>
      <c r="G116" s="65" t="b">
        <f t="shared" si="70"/>
        <v>1</v>
      </c>
      <c r="H116" s="34">
        <f t="shared" ref="H116:H179" si="73">IF(G116,0,F116)</f>
        <v>0</v>
      </c>
      <c r="I116" s="43"/>
      <c r="J116" s="57"/>
      <c r="K116" s="65" t="e">
        <f>VLOOKUP(J116,d!$F$4:$G$27,2,FALSE)</f>
        <v>#N/A</v>
      </c>
      <c r="L116" s="65" t="b">
        <f t="shared" si="55"/>
        <v>1</v>
      </c>
      <c r="M116" s="34">
        <f t="shared" ref="M116:M179" si="74">IF(L116,0,K116)</f>
        <v>0</v>
      </c>
      <c r="N116" s="66"/>
      <c r="O116" s="57"/>
      <c r="P116" s="65" t="e">
        <f>VLOOKUP(O116,d!$J$4:$K$27,2,FALSE)</f>
        <v>#N/A</v>
      </c>
      <c r="Q116" s="65" t="b">
        <f t="shared" si="56"/>
        <v>1</v>
      </c>
      <c r="R116" s="34">
        <f t="shared" ref="R116:R179" si="75">IF(Q116,0,P116)</f>
        <v>0</v>
      </c>
      <c r="S116" s="57"/>
      <c r="T116" s="76"/>
      <c r="U116" s="65" t="e">
        <f>VLOOKUP(T116,d!$N$4:$O$27,2,FALSE)</f>
        <v>#N/A</v>
      </c>
      <c r="V116" s="65" t="b">
        <f t="shared" si="57"/>
        <v>1</v>
      </c>
      <c r="W116" s="34">
        <f t="shared" ref="W116:W179" si="76">IF(V116,0,U116)</f>
        <v>0</v>
      </c>
      <c r="X116" s="43"/>
      <c r="Y116" s="57"/>
      <c r="Z116" s="65" t="e">
        <f>VLOOKUP(Y116,d!$B$32:$C$55,2,FALSE)</f>
        <v>#N/A</v>
      </c>
      <c r="AA116" s="65" t="b">
        <f t="shared" si="58"/>
        <v>1</v>
      </c>
      <c r="AB116" s="34">
        <f t="shared" ref="AB116:AB179" si="77">IF(AA116,0,Z116)</f>
        <v>0</v>
      </c>
      <c r="AC116" s="43"/>
      <c r="AD116" s="57"/>
      <c r="AE116" s="65" t="e">
        <f>VLOOKUP(AD116,d!$F$32:$G$55,2,FALSE)</f>
        <v>#N/A</v>
      </c>
      <c r="AF116" s="65" t="b">
        <f t="shared" si="59"/>
        <v>1</v>
      </c>
      <c r="AG116" s="34">
        <f t="shared" ref="AG116:AG179" si="78">IF(AF116,0,AE116)</f>
        <v>0</v>
      </c>
      <c r="AH116" s="43"/>
      <c r="AI116" s="57"/>
      <c r="AJ116" s="65" t="e">
        <f>VLOOKUP(AI116,d!$J$32:$K$55,2,FALSE)</f>
        <v>#N/A</v>
      </c>
      <c r="AK116" s="65" t="b">
        <f t="shared" si="60"/>
        <v>1</v>
      </c>
      <c r="AL116" s="34">
        <f t="shared" ref="AL116:AL179" si="79">IF(AK116,0,AJ116)</f>
        <v>0</v>
      </c>
      <c r="AM116" s="43"/>
      <c r="AN116" s="57"/>
      <c r="AO116" s="65" t="e">
        <f>VLOOKUP(AN116,d!$N$32:$O$55,2,FALSE)</f>
        <v>#N/A</v>
      </c>
      <c r="AP116" s="65" t="b">
        <f t="shared" si="61"/>
        <v>1</v>
      </c>
      <c r="AQ116" s="34">
        <f t="shared" ref="AQ116:AQ179" si="80">IF(AP116,0,AO116)</f>
        <v>0</v>
      </c>
      <c r="AR116" s="43"/>
      <c r="AS116" s="67">
        <f t="shared" ref="AS116:AS179" si="81">(H116+M116+R116+W116+AB116+AG116+AL116+AQ116)</f>
        <v>0</v>
      </c>
      <c r="AT116" s="67">
        <f t="shared" ref="AT116:AT179" si="82">(I116+N116+S116+X116+AC116+AH116+AM116+AR116)</f>
        <v>0</v>
      </c>
      <c r="AU116" s="67">
        <f t="shared" ref="AU116:AU179" si="83">SUM(AS116:AT116)</f>
        <v>0</v>
      </c>
      <c r="AV116" s="92" t="str">
        <f>IF(A116&gt;" ",A116,"")</f>
        <v/>
      </c>
      <c r="AW116" s="46" t="s">
        <v>107</v>
      </c>
      <c r="AX116" s="52"/>
      <c r="AZ116" s="50">
        <f>RANK(AU116,AU116:AU119,0)</f>
        <v>1</v>
      </c>
      <c r="BE116" s="52"/>
      <c r="BG116" s="52"/>
    </row>
    <row r="117" spans="1:59" ht="13.5" thickBot="1" x14ac:dyDescent="0.25">
      <c r="A117" s="25">
        <f t="shared" ref="A117:A119" si="84">(A116)</f>
        <v>0</v>
      </c>
      <c r="B117" s="46"/>
      <c r="C117" s="114" t="s">
        <v>444</v>
      </c>
      <c r="D117" s="47"/>
      <c r="E117" s="68"/>
      <c r="F117" s="65" t="e">
        <f>VLOOKUP(E117,d!$B$4:$C$27,2,FALSE)</f>
        <v>#N/A</v>
      </c>
      <c r="G117" s="65" t="b">
        <f t="shared" si="70"/>
        <v>1</v>
      </c>
      <c r="H117" s="34">
        <f t="shared" si="73"/>
        <v>0</v>
      </c>
      <c r="I117" s="57"/>
      <c r="J117" s="68"/>
      <c r="K117" s="65" t="e">
        <f>VLOOKUP(J117,d!$F$4:$G$27,2,FALSE)</f>
        <v>#N/A</v>
      </c>
      <c r="L117" s="65" t="b">
        <f t="shared" si="55"/>
        <v>1</v>
      </c>
      <c r="M117" s="34">
        <f t="shared" si="74"/>
        <v>0</v>
      </c>
      <c r="N117" s="66"/>
      <c r="O117" s="57"/>
      <c r="P117" s="65" t="e">
        <f>VLOOKUP(O117,d!$J$4:$K$27,2,FALSE)</f>
        <v>#N/A</v>
      </c>
      <c r="Q117" s="65" t="b">
        <f t="shared" si="56"/>
        <v>1</v>
      </c>
      <c r="R117" s="34">
        <f t="shared" si="75"/>
        <v>0</v>
      </c>
      <c r="S117" s="57"/>
      <c r="T117" s="76"/>
      <c r="U117" s="65" t="e">
        <f>VLOOKUP(T117,d!$N$4:$O$27,2,FALSE)</f>
        <v>#N/A</v>
      </c>
      <c r="V117" s="65" t="b">
        <f t="shared" si="57"/>
        <v>1</v>
      </c>
      <c r="W117" s="34">
        <f t="shared" si="76"/>
        <v>0</v>
      </c>
      <c r="X117" s="43"/>
      <c r="Y117" s="57"/>
      <c r="Z117" s="65" t="e">
        <f>VLOOKUP(Y117,d!$B$32:$C$55,2,FALSE)</f>
        <v>#N/A</v>
      </c>
      <c r="AA117" s="65" t="b">
        <f t="shared" si="58"/>
        <v>1</v>
      </c>
      <c r="AB117" s="34">
        <f t="shared" si="77"/>
        <v>0</v>
      </c>
      <c r="AC117" s="43"/>
      <c r="AD117" s="57"/>
      <c r="AE117" s="65" t="e">
        <f>VLOOKUP(AD117,d!$F$32:$G$55,2,FALSE)</f>
        <v>#N/A</v>
      </c>
      <c r="AF117" s="65" t="b">
        <f t="shared" si="59"/>
        <v>1</v>
      </c>
      <c r="AG117" s="34">
        <f t="shared" si="78"/>
        <v>0</v>
      </c>
      <c r="AH117" s="43"/>
      <c r="AI117" s="57"/>
      <c r="AJ117" s="65" t="e">
        <f>VLOOKUP(AI117,d!$J$32:$K$55,2,FALSE)</f>
        <v>#N/A</v>
      </c>
      <c r="AK117" s="65" t="b">
        <f t="shared" si="60"/>
        <v>1</v>
      </c>
      <c r="AL117" s="34">
        <f t="shared" si="79"/>
        <v>0</v>
      </c>
      <c r="AM117" s="43"/>
      <c r="AN117" s="57"/>
      <c r="AO117" s="65" t="e">
        <f>VLOOKUP(AN117,d!$N$32:$O$55,2,FALSE)</f>
        <v>#N/A</v>
      </c>
      <c r="AP117" s="65" t="b">
        <f t="shared" si="61"/>
        <v>1</v>
      </c>
      <c r="AQ117" s="34">
        <f t="shared" si="80"/>
        <v>0</v>
      </c>
      <c r="AR117" s="43"/>
      <c r="AS117" s="67">
        <f t="shared" si="81"/>
        <v>0</v>
      </c>
      <c r="AT117" s="67">
        <f t="shared" si="82"/>
        <v>0</v>
      </c>
      <c r="AU117" s="26">
        <f t="shared" si="83"/>
        <v>0</v>
      </c>
      <c r="AV117" s="91">
        <f>IF(B116="I",0,SUM(BA116:BA119))</f>
        <v>0</v>
      </c>
      <c r="AW117" s="91">
        <f>IF(AV117=0,0,RANK(AV117,BA$8:BA$1202,0))</f>
        <v>0</v>
      </c>
      <c r="AX117" s="52"/>
      <c r="AZ117" s="50">
        <f>RANK(AU117,AU116:AU119,0)</f>
        <v>1</v>
      </c>
      <c r="BE117" s="52"/>
      <c r="BG117" s="52"/>
    </row>
    <row r="118" spans="1:59" ht="13.5" thickBot="1" x14ac:dyDescent="0.25">
      <c r="A118" s="25">
        <f t="shared" si="84"/>
        <v>0</v>
      </c>
      <c r="B118" s="46"/>
      <c r="C118" s="114" t="s">
        <v>445</v>
      </c>
      <c r="D118" s="48"/>
      <c r="E118" s="68"/>
      <c r="F118" s="65" t="e">
        <f>VLOOKUP(E118,d!$B$4:$C$27,2,FALSE)</f>
        <v>#N/A</v>
      </c>
      <c r="G118" s="65" t="b">
        <f t="shared" si="70"/>
        <v>1</v>
      </c>
      <c r="H118" s="34">
        <f t="shared" si="73"/>
        <v>0</v>
      </c>
      <c r="I118" s="57"/>
      <c r="J118" s="68"/>
      <c r="K118" s="65" t="e">
        <f>VLOOKUP(J118,d!$F$4:$G$27,2,FALSE)</f>
        <v>#N/A</v>
      </c>
      <c r="L118" s="65" t="b">
        <f t="shared" si="55"/>
        <v>1</v>
      </c>
      <c r="M118" s="34">
        <f t="shared" si="74"/>
        <v>0</v>
      </c>
      <c r="N118" s="66"/>
      <c r="O118" s="57"/>
      <c r="P118" s="65" t="e">
        <f>VLOOKUP(O118,d!$J$4:$K$27,2,FALSE)</f>
        <v>#N/A</v>
      </c>
      <c r="Q118" s="65" t="b">
        <f t="shared" si="56"/>
        <v>1</v>
      </c>
      <c r="R118" s="34">
        <f t="shared" si="75"/>
        <v>0</v>
      </c>
      <c r="S118" s="57"/>
      <c r="T118" s="76"/>
      <c r="U118" s="65" t="e">
        <f>VLOOKUP(T118,d!$N$4:$O$27,2,FALSE)</f>
        <v>#N/A</v>
      </c>
      <c r="V118" s="65" t="b">
        <f t="shared" si="57"/>
        <v>1</v>
      </c>
      <c r="W118" s="34">
        <f t="shared" si="76"/>
        <v>0</v>
      </c>
      <c r="X118" s="43"/>
      <c r="Y118" s="57"/>
      <c r="Z118" s="65" t="e">
        <f>VLOOKUP(Y118,d!$B$32:$C$55,2,FALSE)</f>
        <v>#N/A</v>
      </c>
      <c r="AA118" s="65" t="b">
        <f t="shared" si="58"/>
        <v>1</v>
      </c>
      <c r="AB118" s="34">
        <f t="shared" si="77"/>
        <v>0</v>
      </c>
      <c r="AC118" s="43"/>
      <c r="AD118" s="57"/>
      <c r="AE118" s="65" t="e">
        <f>VLOOKUP(AD118,d!$F$32:$G$55,2,FALSE)</f>
        <v>#N/A</v>
      </c>
      <c r="AF118" s="65" t="b">
        <f t="shared" si="59"/>
        <v>1</v>
      </c>
      <c r="AG118" s="34">
        <f t="shared" si="78"/>
        <v>0</v>
      </c>
      <c r="AH118" s="43"/>
      <c r="AI118" s="57"/>
      <c r="AJ118" s="65" t="e">
        <f>VLOOKUP(AI118,d!$J$32:$K$55,2,FALSE)</f>
        <v>#N/A</v>
      </c>
      <c r="AK118" s="65" t="b">
        <f t="shared" si="60"/>
        <v>1</v>
      </c>
      <c r="AL118" s="34">
        <f t="shared" si="79"/>
        <v>0</v>
      </c>
      <c r="AM118" s="43"/>
      <c r="AN118" s="57"/>
      <c r="AO118" s="65" t="e">
        <f>VLOOKUP(AN118,d!$N$32:$O$55,2,FALSE)</f>
        <v>#N/A</v>
      </c>
      <c r="AP118" s="65" t="b">
        <f t="shared" si="61"/>
        <v>1</v>
      </c>
      <c r="AQ118" s="34">
        <f t="shared" si="80"/>
        <v>0</v>
      </c>
      <c r="AR118" s="43"/>
      <c r="AS118" s="67">
        <f t="shared" si="81"/>
        <v>0</v>
      </c>
      <c r="AT118" s="67">
        <f t="shared" si="82"/>
        <v>0</v>
      </c>
      <c r="AU118" s="26">
        <f t="shared" si="83"/>
        <v>0</v>
      </c>
      <c r="AV118" s="94">
        <f>IF(B116="I",0,SUM(BB116:BB119))</f>
        <v>0</v>
      </c>
      <c r="AW118" s="94">
        <f>IF(AV118=0,0,RANK(AV118,BB$8:BB$1202,0))</f>
        <v>0</v>
      </c>
      <c r="AX118" s="52"/>
      <c r="AZ118" s="50">
        <f>RANK(AU118,AU116:AU119,0)</f>
        <v>1</v>
      </c>
      <c r="BE118" s="52"/>
      <c r="BG118" s="52"/>
    </row>
    <row r="119" spans="1:59" ht="13.5" thickBot="1" x14ac:dyDescent="0.25">
      <c r="A119" s="46">
        <f t="shared" si="84"/>
        <v>0</v>
      </c>
      <c r="B119" s="46"/>
      <c r="C119" s="115" t="s">
        <v>446</v>
      </c>
      <c r="D119" s="49"/>
      <c r="E119" s="69"/>
      <c r="F119" s="70" t="e">
        <f>VLOOKUP(E119,d!$B$4:$C$27,2,FALSE)</f>
        <v>#N/A</v>
      </c>
      <c r="G119" s="70" t="b">
        <f t="shared" si="70"/>
        <v>1</v>
      </c>
      <c r="H119" s="96">
        <f t="shared" si="73"/>
        <v>0</v>
      </c>
      <c r="I119" s="71"/>
      <c r="J119" s="78"/>
      <c r="K119" s="70" t="e">
        <f>VLOOKUP(J119,d!$F$4:$G$27,2,FALSE)</f>
        <v>#N/A</v>
      </c>
      <c r="L119" s="70" t="b">
        <f t="shared" si="55"/>
        <v>1</v>
      </c>
      <c r="M119" s="96">
        <f t="shared" si="74"/>
        <v>0</v>
      </c>
      <c r="N119" s="72"/>
      <c r="O119" s="71"/>
      <c r="P119" s="70" t="e">
        <f>VLOOKUP(O119,d!$J$4:$K$27,2,FALSE)</f>
        <v>#N/A</v>
      </c>
      <c r="Q119" s="70" t="b">
        <f t="shared" si="56"/>
        <v>1</v>
      </c>
      <c r="R119" s="96">
        <f t="shared" si="75"/>
        <v>0</v>
      </c>
      <c r="S119" s="71"/>
      <c r="T119" s="79"/>
      <c r="U119" s="70" t="e">
        <f>VLOOKUP(T119,d!$N$4:$O$27,2,FALSE)</f>
        <v>#N/A</v>
      </c>
      <c r="V119" s="70" t="b">
        <f t="shared" si="57"/>
        <v>1</v>
      </c>
      <c r="W119" s="96">
        <f t="shared" si="76"/>
        <v>0</v>
      </c>
      <c r="X119" s="73"/>
      <c r="Y119" s="71"/>
      <c r="Z119" s="70" t="e">
        <f>VLOOKUP(Y119,d!$B$32:$C$55,2,FALSE)</f>
        <v>#N/A</v>
      </c>
      <c r="AA119" s="70" t="b">
        <f t="shared" si="58"/>
        <v>1</v>
      </c>
      <c r="AB119" s="96">
        <f t="shared" si="77"/>
        <v>0</v>
      </c>
      <c r="AC119" s="73"/>
      <c r="AD119" s="71"/>
      <c r="AE119" s="70" t="e">
        <f>VLOOKUP(AD119,d!$F$32:$G$55,2,FALSE)</f>
        <v>#N/A</v>
      </c>
      <c r="AF119" s="70" t="b">
        <f t="shared" si="59"/>
        <v>1</v>
      </c>
      <c r="AG119" s="96">
        <f t="shared" si="78"/>
        <v>0</v>
      </c>
      <c r="AH119" s="73"/>
      <c r="AI119" s="71"/>
      <c r="AJ119" s="70" t="e">
        <f>VLOOKUP(AI119,d!$J$32:$K$55,2,FALSE)</f>
        <v>#N/A</v>
      </c>
      <c r="AK119" s="70" t="b">
        <f t="shared" si="60"/>
        <v>1</v>
      </c>
      <c r="AL119" s="96">
        <f t="shared" si="79"/>
        <v>0</v>
      </c>
      <c r="AM119" s="73"/>
      <c r="AN119" s="71"/>
      <c r="AO119" s="70" t="e">
        <f>VLOOKUP(AN119,d!$N$32:$O$55,2,FALSE)</f>
        <v>#N/A</v>
      </c>
      <c r="AP119" s="70" t="b">
        <f t="shared" si="61"/>
        <v>1</v>
      </c>
      <c r="AQ119" s="96">
        <f t="shared" si="80"/>
        <v>0</v>
      </c>
      <c r="AR119" s="73"/>
      <c r="AS119" s="74">
        <f t="shared" si="81"/>
        <v>0</v>
      </c>
      <c r="AT119" s="74">
        <f t="shared" si="82"/>
        <v>0</v>
      </c>
      <c r="AU119" s="75">
        <f t="shared" si="83"/>
        <v>0</v>
      </c>
      <c r="AV119" s="90">
        <f>IF(B116="I",0,(AU116+AU117+AU118+AU119-AY119))</f>
        <v>0</v>
      </c>
      <c r="AW119" s="93">
        <f>IF(B116="I",0,IF(BD119&gt;BD$6,0,BD119))</f>
        <v>0</v>
      </c>
      <c r="AX119" s="119">
        <f>MIN(AS116:AS119)</f>
        <v>0</v>
      </c>
      <c r="AY119" s="50">
        <f>MIN(AU116:AU119)</f>
        <v>0</v>
      </c>
      <c r="AZ119" s="50">
        <f>RANK(AU119,AU116:AU119,0)</f>
        <v>1</v>
      </c>
      <c r="BA119" s="118">
        <f>SUM(AS116:AS119)-AX119</f>
        <v>0</v>
      </c>
      <c r="BB119" s="118">
        <f>SUM(AT116:AT119)-(AY119-AX119)</f>
        <v>0</v>
      </c>
      <c r="BC119" s="52">
        <f>IF(B116="I","",IF(SUM(BA116:BB119)=0,AV119,SUM(BA116:BB119)))</f>
        <v>0</v>
      </c>
      <c r="BD119" s="52" t="str">
        <f>IF(B116="I","",IF(BC119=0,"",RANK(BC119,BC$8:BC$500,0)))</f>
        <v/>
      </c>
      <c r="BE119" s="52"/>
      <c r="BG119" s="52"/>
    </row>
    <row r="120" spans="1:59" ht="13.5" thickBot="1" x14ac:dyDescent="0.25">
      <c r="A120" s="28"/>
      <c r="B120" s="46"/>
      <c r="C120" s="114" t="s">
        <v>447</v>
      </c>
      <c r="D120" s="47"/>
      <c r="E120" s="57"/>
      <c r="F120" s="65" t="e">
        <f>VLOOKUP(E120,d!$B$4:$C$27,2,FALSE)</f>
        <v>#N/A</v>
      </c>
      <c r="G120" s="65" t="b">
        <f t="shared" si="70"/>
        <v>1</v>
      </c>
      <c r="H120" s="34">
        <f t="shared" si="73"/>
        <v>0</v>
      </c>
      <c r="I120" s="43"/>
      <c r="J120" s="57"/>
      <c r="K120" s="65" t="e">
        <f>VLOOKUP(J120,d!$F$4:$G$27,2,FALSE)</f>
        <v>#N/A</v>
      </c>
      <c r="L120" s="65" t="b">
        <f t="shared" si="55"/>
        <v>1</v>
      </c>
      <c r="M120" s="34">
        <f t="shared" si="74"/>
        <v>0</v>
      </c>
      <c r="N120" s="66"/>
      <c r="O120" s="57"/>
      <c r="P120" s="65" t="e">
        <f>VLOOKUP(O120,d!$J$4:$K$27,2,FALSE)</f>
        <v>#N/A</v>
      </c>
      <c r="Q120" s="65" t="b">
        <f t="shared" si="56"/>
        <v>1</v>
      </c>
      <c r="R120" s="34">
        <f t="shared" si="75"/>
        <v>0</v>
      </c>
      <c r="S120" s="57"/>
      <c r="T120" s="76"/>
      <c r="U120" s="65" t="e">
        <f>VLOOKUP(T120,d!$N$4:$O$27,2,FALSE)</f>
        <v>#N/A</v>
      </c>
      <c r="V120" s="65" t="b">
        <f t="shared" si="57"/>
        <v>1</v>
      </c>
      <c r="W120" s="34">
        <f t="shared" si="76"/>
        <v>0</v>
      </c>
      <c r="X120" s="43"/>
      <c r="Y120" s="57"/>
      <c r="Z120" s="65" t="e">
        <f>VLOOKUP(Y120,d!$B$32:$C$55,2,FALSE)</f>
        <v>#N/A</v>
      </c>
      <c r="AA120" s="65" t="b">
        <f t="shared" si="58"/>
        <v>1</v>
      </c>
      <c r="AB120" s="34">
        <f t="shared" si="77"/>
        <v>0</v>
      </c>
      <c r="AC120" s="43"/>
      <c r="AD120" s="57"/>
      <c r="AE120" s="65" t="e">
        <f>VLOOKUP(AD120,d!$F$32:$G$55,2,FALSE)</f>
        <v>#N/A</v>
      </c>
      <c r="AF120" s="65" t="b">
        <f t="shared" si="59"/>
        <v>1</v>
      </c>
      <c r="AG120" s="34">
        <f t="shared" si="78"/>
        <v>0</v>
      </c>
      <c r="AH120" s="43"/>
      <c r="AI120" s="57"/>
      <c r="AJ120" s="65" t="e">
        <f>VLOOKUP(AI120,d!$J$32:$K$55,2,FALSE)</f>
        <v>#N/A</v>
      </c>
      <c r="AK120" s="65" t="b">
        <f t="shared" si="60"/>
        <v>1</v>
      </c>
      <c r="AL120" s="34">
        <f t="shared" si="79"/>
        <v>0</v>
      </c>
      <c r="AM120" s="43"/>
      <c r="AN120" s="57"/>
      <c r="AO120" s="65" t="e">
        <f>VLOOKUP(AN120,d!$N$32:$O$55,2,FALSE)</f>
        <v>#N/A</v>
      </c>
      <c r="AP120" s="65" t="b">
        <f t="shared" si="61"/>
        <v>1</v>
      </c>
      <c r="AQ120" s="34">
        <f t="shared" si="80"/>
        <v>0</v>
      </c>
      <c r="AR120" s="43"/>
      <c r="AS120" s="67">
        <f t="shared" si="81"/>
        <v>0</v>
      </c>
      <c r="AT120" s="67">
        <f t="shared" si="82"/>
        <v>0</v>
      </c>
      <c r="AU120" s="67">
        <f t="shared" si="83"/>
        <v>0</v>
      </c>
      <c r="AV120" s="92" t="str">
        <f>IF(A120&gt;" ",A120,"")</f>
        <v/>
      </c>
      <c r="AW120" s="46" t="s">
        <v>107</v>
      </c>
      <c r="AX120" s="52"/>
      <c r="AZ120" s="50">
        <f>RANK(AU120,AU120:AU123,0)</f>
        <v>1</v>
      </c>
      <c r="BE120" s="52"/>
      <c r="BG120" s="52"/>
    </row>
    <row r="121" spans="1:59" ht="13.5" thickBot="1" x14ac:dyDescent="0.25">
      <c r="A121" s="25">
        <f t="shared" ref="A121:A123" si="85">(A120)</f>
        <v>0</v>
      </c>
      <c r="B121" s="46"/>
      <c r="C121" s="114" t="s">
        <v>448</v>
      </c>
      <c r="D121" s="47"/>
      <c r="E121" s="68"/>
      <c r="F121" s="65" t="e">
        <f>VLOOKUP(E121,d!$B$4:$C$27,2,FALSE)</f>
        <v>#N/A</v>
      </c>
      <c r="G121" s="65" t="b">
        <f t="shared" si="70"/>
        <v>1</v>
      </c>
      <c r="H121" s="34">
        <f t="shared" si="73"/>
        <v>0</v>
      </c>
      <c r="I121" s="57"/>
      <c r="J121" s="68"/>
      <c r="K121" s="65" t="e">
        <f>VLOOKUP(J121,d!$F$4:$G$27,2,FALSE)</f>
        <v>#N/A</v>
      </c>
      <c r="L121" s="65" t="b">
        <f t="shared" si="55"/>
        <v>1</v>
      </c>
      <c r="M121" s="34">
        <f t="shared" si="74"/>
        <v>0</v>
      </c>
      <c r="N121" s="66"/>
      <c r="O121" s="57"/>
      <c r="P121" s="65" t="e">
        <f>VLOOKUP(O121,d!$J$4:$K$27,2,FALSE)</f>
        <v>#N/A</v>
      </c>
      <c r="Q121" s="65" t="b">
        <f t="shared" si="56"/>
        <v>1</v>
      </c>
      <c r="R121" s="34">
        <f t="shared" si="75"/>
        <v>0</v>
      </c>
      <c r="S121" s="57"/>
      <c r="T121" s="76"/>
      <c r="U121" s="65" t="e">
        <f>VLOOKUP(T121,d!$N$4:$O$27,2,FALSE)</f>
        <v>#N/A</v>
      </c>
      <c r="V121" s="65" t="b">
        <f t="shared" si="57"/>
        <v>1</v>
      </c>
      <c r="W121" s="34">
        <f t="shared" si="76"/>
        <v>0</v>
      </c>
      <c r="X121" s="43"/>
      <c r="Y121" s="57"/>
      <c r="Z121" s="65" t="e">
        <f>VLOOKUP(Y121,d!$B$32:$C$55,2,FALSE)</f>
        <v>#N/A</v>
      </c>
      <c r="AA121" s="65" t="b">
        <f t="shared" si="58"/>
        <v>1</v>
      </c>
      <c r="AB121" s="34">
        <f t="shared" si="77"/>
        <v>0</v>
      </c>
      <c r="AC121" s="43"/>
      <c r="AD121" s="57"/>
      <c r="AE121" s="65" t="e">
        <f>VLOOKUP(AD121,d!$F$32:$G$55,2,FALSE)</f>
        <v>#N/A</v>
      </c>
      <c r="AF121" s="65" t="b">
        <f t="shared" si="59"/>
        <v>1</v>
      </c>
      <c r="AG121" s="34">
        <f t="shared" si="78"/>
        <v>0</v>
      </c>
      <c r="AH121" s="43"/>
      <c r="AI121" s="57"/>
      <c r="AJ121" s="65" t="e">
        <f>VLOOKUP(AI121,d!$J$32:$K$55,2,FALSE)</f>
        <v>#N/A</v>
      </c>
      <c r="AK121" s="65" t="b">
        <f t="shared" si="60"/>
        <v>1</v>
      </c>
      <c r="AL121" s="34">
        <f t="shared" si="79"/>
        <v>0</v>
      </c>
      <c r="AM121" s="43"/>
      <c r="AN121" s="57"/>
      <c r="AO121" s="65" t="e">
        <f>VLOOKUP(AN121,d!$N$32:$O$55,2,FALSE)</f>
        <v>#N/A</v>
      </c>
      <c r="AP121" s="65" t="b">
        <f t="shared" si="61"/>
        <v>1</v>
      </c>
      <c r="AQ121" s="34">
        <f t="shared" si="80"/>
        <v>0</v>
      </c>
      <c r="AR121" s="43"/>
      <c r="AS121" s="67">
        <f t="shared" si="81"/>
        <v>0</v>
      </c>
      <c r="AT121" s="67">
        <f t="shared" si="82"/>
        <v>0</v>
      </c>
      <c r="AU121" s="26">
        <f t="shared" si="83"/>
        <v>0</v>
      </c>
      <c r="AV121" s="91">
        <f>IF(B120="I",0,SUM(BA120:BA123))</f>
        <v>0</v>
      </c>
      <c r="AW121" s="91">
        <f>IF(AV121=0,0,RANK(AV121,BA$8:BA$1202,0))</f>
        <v>0</v>
      </c>
      <c r="AX121" s="52"/>
      <c r="AZ121" s="50">
        <f>RANK(AU121,AU120:AU123,0)</f>
        <v>1</v>
      </c>
      <c r="BE121" s="52"/>
      <c r="BG121" s="52"/>
    </row>
    <row r="122" spans="1:59" ht="13.5" thickBot="1" x14ac:dyDescent="0.25">
      <c r="A122" s="25">
        <f t="shared" si="85"/>
        <v>0</v>
      </c>
      <c r="B122" s="46"/>
      <c r="C122" s="114" t="s">
        <v>449</v>
      </c>
      <c r="D122" s="48"/>
      <c r="E122" s="68"/>
      <c r="F122" s="65" t="e">
        <f>VLOOKUP(E122,d!$B$4:$C$27,2,FALSE)</f>
        <v>#N/A</v>
      </c>
      <c r="G122" s="65" t="b">
        <f t="shared" si="70"/>
        <v>1</v>
      </c>
      <c r="H122" s="34">
        <f t="shared" si="73"/>
        <v>0</v>
      </c>
      <c r="I122" s="57"/>
      <c r="J122" s="68"/>
      <c r="K122" s="65" t="e">
        <f>VLOOKUP(J122,d!$F$4:$G$27,2,FALSE)</f>
        <v>#N/A</v>
      </c>
      <c r="L122" s="65" t="b">
        <f t="shared" si="55"/>
        <v>1</v>
      </c>
      <c r="M122" s="34">
        <f t="shared" si="74"/>
        <v>0</v>
      </c>
      <c r="N122" s="66"/>
      <c r="O122" s="57"/>
      <c r="P122" s="65" t="e">
        <f>VLOOKUP(O122,d!$J$4:$K$27,2,FALSE)</f>
        <v>#N/A</v>
      </c>
      <c r="Q122" s="65" t="b">
        <f t="shared" si="56"/>
        <v>1</v>
      </c>
      <c r="R122" s="34">
        <f t="shared" si="75"/>
        <v>0</v>
      </c>
      <c r="S122" s="57"/>
      <c r="T122" s="76"/>
      <c r="U122" s="65" t="e">
        <f>VLOOKUP(T122,d!$N$4:$O$27,2,FALSE)</f>
        <v>#N/A</v>
      </c>
      <c r="V122" s="65" t="b">
        <f t="shared" si="57"/>
        <v>1</v>
      </c>
      <c r="W122" s="34">
        <f t="shared" si="76"/>
        <v>0</v>
      </c>
      <c r="X122" s="43"/>
      <c r="Y122" s="57"/>
      <c r="Z122" s="65" t="e">
        <f>VLOOKUP(Y122,d!$B$32:$C$55,2,FALSE)</f>
        <v>#N/A</v>
      </c>
      <c r="AA122" s="65" t="b">
        <f t="shared" si="58"/>
        <v>1</v>
      </c>
      <c r="AB122" s="34">
        <f t="shared" si="77"/>
        <v>0</v>
      </c>
      <c r="AC122" s="43"/>
      <c r="AD122" s="57"/>
      <c r="AE122" s="65" t="e">
        <f>VLOOKUP(AD122,d!$F$32:$G$55,2,FALSE)</f>
        <v>#N/A</v>
      </c>
      <c r="AF122" s="65" t="b">
        <f t="shared" si="59"/>
        <v>1</v>
      </c>
      <c r="AG122" s="34">
        <f t="shared" si="78"/>
        <v>0</v>
      </c>
      <c r="AH122" s="43"/>
      <c r="AI122" s="57"/>
      <c r="AJ122" s="65" t="e">
        <f>VLOOKUP(AI122,d!$J$32:$K$55,2,FALSE)</f>
        <v>#N/A</v>
      </c>
      <c r="AK122" s="65" t="b">
        <f t="shared" si="60"/>
        <v>1</v>
      </c>
      <c r="AL122" s="34">
        <f t="shared" si="79"/>
        <v>0</v>
      </c>
      <c r="AM122" s="43"/>
      <c r="AN122" s="57"/>
      <c r="AO122" s="65" t="e">
        <f>VLOOKUP(AN122,d!$N$32:$O$55,2,FALSE)</f>
        <v>#N/A</v>
      </c>
      <c r="AP122" s="65" t="b">
        <f t="shared" si="61"/>
        <v>1</v>
      </c>
      <c r="AQ122" s="34">
        <f t="shared" si="80"/>
        <v>0</v>
      </c>
      <c r="AR122" s="43"/>
      <c r="AS122" s="67">
        <f t="shared" si="81"/>
        <v>0</v>
      </c>
      <c r="AT122" s="67">
        <f t="shared" si="82"/>
        <v>0</v>
      </c>
      <c r="AU122" s="26">
        <f t="shared" si="83"/>
        <v>0</v>
      </c>
      <c r="AV122" s="94">
        <f>IF(B120="I",0,SUM(BB120:BB123))</f>
        <v>0</v>
      </c>
      <c r="AW122" s="94">
        <f>IF(AV122=0,0,RANK(AV122,BB$8:BB$1202,0))</f>
        <v>0</v>
      </c>
      <c r="AX122" s="52"/>
      <c r="AZ122" s="50">
        <f>RANK(AU122,AU120:AU123,0)</f>
        <v>1</v>
      </c>
      <c r="BE122" s="52"/>
      <c r="BG122" s="52"/>
    </row>
    <row r="123" spans="1:59" ht="13.5" thickBot="1" x14ac:dyDescent="0.25">
      <c r="A123" s="46">
        <f t="shared" si="85"/>
        <v>0</v>
      </c>
      <c r="B123" s="46"/>
      <c r="C123" s="115" t="s">
        <v>450</v>
      </c>
      <c r="D123" s="49"/>
      <c r="E123" s="69"/>
      <c r="F123" s="70" t="e">
        <f>VLOOKUP(E123,d!$B$4:$C$27,2,FALSE)</f>
        <v>#N/A</v>
      </c>
      <c r="G123" s="70" t="b">
        <f t="shared" si="70"/>
        <v>1</v>
      </c>
      <c r="H123" s="96">
        <f t="shared" si="73"/>
        <v>0</v>
      </c>
      <c r="I123" s="71"/>
      <c r="J123" s="78"/>
      <c r="K123" s="70" t="e">
        <f>VLOOKUP(J123,d!$F$4:$G$27,2,FALSE)</f>
        <v>#N/A</v>
      </c>
      <c r="L123" s="70" t="b">
        <f t="shared" si="55"/>
        <v>1</v>
      </c>
      <c r="M123" s="96">
        <f t="shared" si="74"/>
        <v>0</v>
      </c>
      <c r="N123" s="72"/>
      <c r="O123" s="71"/>
      <c r="P123" s="70" t="e">
        <f>VLOOKUP(O123,d!$J$4:$K$27,2,FALSE)</f>
        <v>#N/A</v>
      </c>
      <c r="Q123" s="70" t="b">
        <f t="shared" si="56"/>
        <v>1</v>
      </c>
      <c r="R123" s="96">
        <f t="shared" si="75"/>
        <v>0</v>
      </c>
      <c r="S123" s="71"/>
      <c r="T123" s="79"/>
      <c r="U123" s="70" t="e">
        <f>VLOOKUP(T123,d!$N$4:$O$27,2,FALSE)</f>
        <v>#N/A</v>
      </c>
      <c r="V123" s="70" t="b">
        <f t="shared" si="57"/>
        <v>1</v>
      </c>
      <c r="W123" s="96">
        <f t="shared" si="76"/>
        <v>0</v>
      </c>
      <c r="X123" s="73"/>
      <c r="Y123" s="71"/>
      <c r="Z123" s="70" t="e">
        <f>VLOOKUP(Y123,d!$B$32:$C$55,2,FALSE)</f>
        <v>#N/A</v>
      </c>
      <c r="AA123" s="70" t="b">
        <f t="shared" si="58"/>
        <v>1</v>
      </c>
      <c r="AB123" s="96">
        <f t="shared" si="77"/>
        <v>0</v>
      </c>
      <c r="AC123" s="73"/>
      <c r="AD123" s="71"/>
      <c r="AE123" s="70" t="e">
        <f>VLOOKUP(AD123,d!$F$32:$G$55,2,FALSE)</f>
        <v>#N/A</v>
      </c>
      <c r="AF123" s="70" t="b">
        <f t="shared" si="59"/>
        <v>1</v>
      </c>
      <c r="AG123" s="96">
        <f t="shared" si="78"/>
        <v>0</v>
      </c>
      <c r="AH123" s="73"/>
      <c r="AI123" s="71"/>
      <c r="AJ123" s="70" t="e">
        <f>VLOOKUP(AI123,d!$J$32:$K$55,2,FALSE)</f>
        <v>#N/A</v>
      </c>
      <c r="AK123" s="70" t="b">
        <f t="shared" si="60"/>
        <v>1</v>
      </c>
      <c r="AL123" s="96">
        <f t="shared" si="79"/>
        <v>0</v>
      </c>
      <c r="AM123" s="73"/>
      <c r="AN123" s="71"/>
      <c r="AO123" s="70" t="e">
        <f>VLOOKUP(AN123,d!$N$32:$O$55,2,FALSE)</f>
        <v>#N/A</v>
      </c>
      <c r="AP123" s="70" t="b">
        <f t="shared" si="61"/>
        <v>1</v>
      </c>
      <c r="AQ123" s="96">
        <f t="shared" si="80"/>
        <v>0</v>
      </c>
      <c r="AR123" s="73"/>
      <c r="AS123" s="74">
        <f t="shared" si="81"/>
        <v>0</v>
      </c>
      <c r="AT123" s="74">
        <f t="shared" si="82"/>
        <v>0</v>
      </c>
      <c r="AU123" s="75">
        <f t="shared" si="83"/>
        <v>0</v>
      </c>
      <c r="AV123" s="90">
        <f>IF(B120="I",0,(AU120+AU121+AU122+AU123-AY123))</f>
        <v>0</v>
      </c>
      <c r="AW123" s="93">
        <f>IF(B120="I",0,IF(BD123&gt;BD$6,0,BD123))</f>
        <v>0</v>
      </c>
      <c r="AX123" s="119">
        <f>MIN(AS120:AS123)</f>
        <v>0</v>
      </c>
      <c r="AY123" s="50">
        <f>MIN(AU120:AU123)</f>
        <v>0</v>
      </c>
      <c r="AZ123" s="50">
        <f>RANK(AU123,AU120:AU123,0)</f>
        <v>1</v>
      </c>
      <c r="BA123" s="118">
        <f>SUM(AS120:AS123)-AX123</f>
        <v>0</v>
      </c>
      <c r="BB123" s="118">
        <f>SUM(AT120:AT123)-(AY123-AX123)</f>
        <v>0</v>
      </c>
      <c r="BC123" s="52">
        <f>IF(B120="I","",IF(SUM(BA120:BB123)=0,AV123,SUM(BA120:BB123)))</f>
        <v>0</v>
      </c>
      <c r="BD123" s="52" t="str">
        <f>IF(B120="I","",IF(BC123=0,"",RANK(BC123,BC$8:BC$500,0)))</f>
        <v/>
      </c>
      <c r="BE123" s="52"/>
      <c r="BG123" s="52"/>
    </row>
    <row r="124" spans="1:59" ht="13.5" thickBot="1" x14ac:dyDescent="0.25">
      <c r="A124" s="28"/>
      <c r="B124" s="46"/>
      <c r="C124" s="114" t="s">
        <v>451</v>
      </c>
      <c r="D124" s="47"/>
      <c r="E124" s="57"/>
      <c r="F124" s="65" t="e">
        <f>VLOOKUP(E124,d!$B$4:$C$27,2,FALSE)</f>
        <v>#N/A</v>
      </c>
      <c r="G124" s="65" t="b">
        <f t="shared" si="70"/>
        <v>1</v>
      </c>
      <c r="H124" s="34">
        <f t="shared" si="73"/>
        <v>0</v>
      </c>
      <c r="I124" s="43"/>
      <c r="J124" s="57"/>
      <c r="K124" s="65" t="e">
        <f>VLOOKUP(J124,d!$F$4:$G$27,2,FALSE)</f>
        <v>#N/A</v>
      </c>
      <c r="L124" s="65" t="b">
        <f t="shared" si="55"/>
        <v>1</v>
      </c>
      <c r="M124" s="34">
        <f t="shared" si="74"/>
        <v>0</v>
      </c>
      <c r="N124" s="66"/>
      <c r="O124" s="57"/>
      <c r="P124" s="65" t="e">
        <f>VLOOKUP(O124,d!$J$4:$K$27,2,FALSE)</f>
        <v>#N/A</v>
      </c>
      <c r="Q124" s="65" t="b">
        <f t="shared" si="56"/>
        <v>1</v>
      </c>
      <c r="R124" s="34">
        <f t="shared" si="75"/>
        <v>0</v>
      </c>
      <c r="S124" s="57"/>
      <c r="T124" s="76"/>
      <c r="U124" s="65" t="e">
        <f>VLOOKUP(T124,d!$N$4:$O$27,2,FALSE)</f>
        <v>#N/A</v>
      </c>
      <c r="V124" s="65" t="b">
        <f t="shared" si="57"/>
        <v>1</v>
      </c>
      <c r="W124" s="34">
        <f t="shared" si="76"/>
        <v>0</v>
      </c>
      <c r="X124" s="43"/>
      <c r="Y124" s="57"/>
      <c r="Z124" s="65" t="e">
        <f>VLOOKUP(Y124,d!$B$32:$C$55,2,FALSE)</f>
        <v>#N/A</v>
      </c>
      <c r="AA124" s="65" t="b">
        <f t="shared" si="58"/>
        <v>1</v>
      </c>
      <c r="AB124" s="34">
        <f t="shared" si="77"/>
        <v>0</v>
      </c>
      <c r="AC124" s="43"/>
      <c r="AD124" s="57"/>
      <c r="AE124" s="65" t="e">
        <f>VLOOKUP(AD124,d!$F$32:$G$55,2,FALSE)</f>
        <v>#N/A</v>
      </c>
      <c r="AF124" s="65" t="b">
        <f t="shared" si="59"/>
        <v>1</v>
      </c>
      <c r="AG124" s="34">
        <f t="shared" si="78"/>
        <v>0</v>
      </c>
      <c r="AH124" s="43"/>
      <c r="AI124" s="57"/>
      <c r="AJ124" s="65" t="e">
        <f>VLOOKUP(AI124,d!$J$32:$K$55,2,FALSE)</f>
        <v>#N/A</v>
      </c>
      <c r="AK124" s="65" t="b">
        <f t="shared" si="60"/>
        <v>1</v>
      </c>
      <c r="AL124" s="34">
        <f t="shared" si="79"/>
        <v>0</v>
      </c>
      <c r="AM124" s="43"/>
      <c r="AN124" s="57"/>
      <c r="AO124" s="65" t="e">
        <f>VLOOKUP(AN124,d!$N$32:$O$55,2,FALSE)</f>
        <v>#N/A</v>
      </c>
      <c r="AP124" s="65" t="b">
        <f t="shared" si="61"/>
        <v>1</v>
      </c>
      <c r="AQ124" s="34">
        <f t="shared" si="80"/>
        <v>0</v>
      </c>
      <c r="AR124" s="43"/>
      <c r="AS124" s="67">
        <f t="shared" si="81"/>
        <v>0</v>
      </c>
      <c r="AT124" s="67">
        <f t="shared" si="82"/>
        <v>0</v>
      </c>
      <c r="AU124" s="67">
        <f t="shared" si="83"/>
        <v>0</v>
      </c>
      <c r="AV124" s="92" t="str">
        <f>IF(A124&gt;" ",A124,"")</f>
        <v/>
      </c>
      <c r="AW124" s="46" t="s">
        <v>107</v>
      </c>
      <c r="AX124" s="52"/>
      <c r="AZ124" s="50">
        <f>RANK(AU124,AU124:AU127,0)</f>
        <v>1</v>
      </c>
      <c r="BE124" s="52"/>
      <c r="BG124" s="52"/>
    </row>
    <row r="125" spans="1:59" ht="13.5" thickBot="1" x14ac:dyDescent="0.25">
      <c r="A125" s="25">
        <f t="shared" ref="A125:A127" si="86">(A124)</f>
        <v>0</v>
      </c>
      <c r="B125" s="46"/>
      <c r="C125" s="114" t="s">
        <v>452</v>
      </c>
      <c r="D125" s="47"/>
      <c r="E125" s="68"/>
      <c r="F125" s="65" t="e">
        <f>VLOOKUP(E125,d!$B$4:$C$27,2,FALSE)</f>
        <v>#N/A</v>
      </c>
      <c r="G125" s="65" t="b">
        <f t="shared" si="70"/>
        <v>1</v>
      </c>
      <c r="H125" s="34">
        <f t="shared" si="73"/>
        <v>0</v>
      </c>
      <c r="I125" s="57"/>
      <c r="J125" s="68"/>
      <c r="K125" s="65" t="e">
        <f>VLOOKUP(J125,d!$F$4:$G$27,2,FALSE)</f>
        <v>#N/A</v>
      </c>
      <c r="L125" s="65" t="b">
        <f t="shared" si="55"/>
        <v>1</v>
      </c>
      <c r="M125" s="34">
        <f t="shared" si="74"/>
        <v>0</v>
      </c>
      <c r="N125" s="66"/>
      <c r="O125" s="57"/>
      <c r="P125" s="65" t="e">
        <f>VLOOKUP(O125,d!$J$4:$K$27,2,FALSE)</f>
        <v>#N/A</v>
      </c>
      <c r="Q125" s="65" t="b">
        <f t="shared" si="56"/>
        <v>1</v>
      </c>
      <c r="R125" s="34">
        <f t="shared" si="75"/>
        <v>0</v>
      </c>
      <c r="S125" s="57"/>
      <c r="T125" s="76"/>
      <c r="U125" s="65" t="e">
        <f>VLOOKUP(T125,d!$N$4:$O$27,2,FALSE)</f>
        <v>#N/A</v>
      </c>
      <c r="V125" s="65" t="b">
        <f t="shared" si="57"/>
        <v>1</v>
      </c>
      <c r="W125" s="34">
        <f t="shared" si="76"/>
        <v>0</v>
      </c>
      <c r="X125" s="43"/>
      <c r="Y125" s="57"/>
      <c r="Z125" s="65" t="e">
        <f>VLOOKUP(Y125,d!$B$32:$C$55,2,FALSE)</f>
        <v>#N/A</v>
      </c>
      <c r="AA125" s="65" t="b">
        <f t="shared" si="58"/>
        <v>1</v>
      </c>
      <c r="AB125" s="34">
        <f t="shared" si="77"/>
        <v>0</v>
      </c>
      <c r="AC125" s="43"/>
      <c r="AD125" s="57"/>
      <c r="AE125" s="65" t="e">
        <f>VLOOKUP(AD125,d!$F$32:$G$55,2,FALSE)</f>
        <v>#N/A</v>
      </c>
      <c r="AF125" s="65" t="b">
        <f t="shared" si="59"/>
        <v>1</v>
      </c>
      <c r="AG125" s="34">
        <f t="shared" si="78"/>
        <v>0</v>
      </c>
      <c r="AH125" s="43"/>
      <c r="AI125" s="57"/>
      <c r="AJ125" s="65" t="e">
        <f>VLOOKUP(AI125,d!$J$32:$K$55,2,FALSE)</f>
        <v>#N/A</v>
      </c>
      <c r="AK125" s="65" t="b">
        <f t="shared" si="60"/>
        <v>1</v>
      </c>
      <c r="AL125" s="34">
        <f t="shared" si="79"/>
        <v>0</v>
      </c>
      <c r="AM125" s="43"/>
      <c r="AN125" s="57"/>
      <c r="AO125" s="65" t="e">
        <f>VLOOKUP(AN125,d!$N$32:$O$55,2,FALSE)</f>
        <v>#N/A</v>
      </c>
      <c r="AP125" s="65" t="b">
        <f t="shared" si="61"/>
        <v>1</v>
      </c>
      <c r="AQ125" s="34">
        <f t="shared" si="80"/>
        <v>0</v>
      </c>
      <c r="AR125" s="43"/>
      <c r="AS125" s="67">
        <f t="shared" si="81"/>
        <v>0</v>
      </c>
      <c r="AT125" s="67">
        <f t="shared" si="82"/>
        <v>0</v>
      </c>
      <c r="AU125" s="26">
        <f t="shared" si="83"/>
        <v>0</v>
      </c>
      <c r="AV125" s="91">
        <f>IF(B124="I",0,SUM(BA124:BA127))</f>
        <v>0</v>
      </c>
      <c r="AW125" s="91">
        <f>IF(AV125=0,0,RANK(AV125,BA$8:BA$1202,0))</f>
        <v>0</v>
      </c>
      <c r="AX125" s="52"/>
      <c r="AZ125" s="50">
        <f>RANK(AU125,AU124:AU127,0)</f>
        <v>1</v>
      </c>
      <c r="BE125" s="52"/>
      <c r="BG125" s="52"/>
    </row>
    <row r="126" spans="1:59" ht="13.5" thickBot="1" x14ac:dyDescent="0.25">
      <c r="A126" s="25">
        <f t="shared" si="86"/>
        <v>0</v>
      </c>
      <c r="B126" s="46"/>
      <c r="C126" s="114" t="s">
        <v>453</v>
      </c>
      <c r="D126" s="48"/>
      <c r="E126" s="68"/>
      <c r="F126" s="65" t="e">
        <f>VLOOKUP(E126,d!$B$4:$C$27,2,FALSE)</f>
        <v>#N/A</v>
      </c>
      <c r="G126" s="65" t="b">
        <f t="shared" si="70"/>
        <v>1</v>
      </c>
      <c r="H126" s="34">
        <f t="shared" si="73"/>
        <v>0</v>
      </c>
      <c r="I126" s="57"/>
      <c r="J126" s="68"/>
      <c r="K126" s="65" t="e">
        <f>VLOOKUP(J126,d!$F$4:$G$27,2,FALSE)</f>
        <v>#N/A</v>
      </c>
      <c r="L126" s="65" t="b">
        <f t="shared" si="55"/>
        <v>1</v>
      </c>
      <c r="M126" s="34">
        <f t="shared" si="74"/>
        <v>0</v>
      </c>
      <c r="N126" s="66"/>
      <c r="O126" s="57"/>
      <c r="P126" s="65" t="e">
        <f>VLOOKUP(O126,d!$J$4:$K$27,2,FALSE)</f>
        <v>#N/A</v>
      </c>
      <c r="Q126" s="65" t="b">
        <f t="shared" si="56"/>
        <v>1</v>
      </c>
      <c r="R126" s="34">
        <f t="shared" si="75"/>
        <v>0</v>
      </c>
      <c r="S126" s="57"/>
      <c r="T126" s="76"/>
      <c r="U126" s="65" t="e">
        <f>VLOOKUP(T126,d!$N$4:$O$27,2,FALSE)</f>
        <v>#N/A</v>
      </c>
      <c r="V126" s="65" t="b">
        <f t="shared" si="57"/>
        <v>1</v>
      </c>
      <c r="W126" s="34">
        <f t="shared" si="76"/>
        <v>0</v>
      </c>
      <c r="X126" s="43"/>
      <c r="Y126" s="57"/>
      <c r="Z126" s="65" t="e">
        <f>VLOOKUP(Y126,d!$B$32:$C$55,2,FALSE)</f>
        <v>#N/A</v>
      </c>
      <c r="AA126" s="65" t="b">
        <f t="shared" si="58"/>
        <v>1</v>
      </c>
      <c r="AB126" s="34">
        <f t="shared" si="77"/>
        <v>0</v>
      </c>
      <c r="AC126" s="43"/>
      <c r="AD126" s="57"/>
      <c r="AE126" s="65" t="e">
        <f>VLOOKUP(AD126,d!$F$32:$G$55,2,FALSE)</f>
        <v>#N/A</v>
      </c>
      <c r="AF126" s="65" t="b">
        <f t="shared" si="59"/>
        <v>1</v>
      </c>
      <c r="AG126" s="34">
        <f t="shared" si="78"/>
        <v>0</v>
      </c>
      <c r="AH126" s="43"/>
      <c r="AI126" s="57"/>
      <c r="AJ126" s="65" t="e">
        <f>VLOOKUP(AI126,d!$J$32:$K$55,2,FALSE)</f>
        <v>#N/A</v>
      </c>
      <c r="AK126" s="65" t="b">
        <f t="shared" si="60"/>
        <v>1</v>
      </c>
      <c r="AL126" s="34">
        <f t="shared" si="79"/>
        <v>0</v>
      </c>
      <c r="AM126" s="43"/>
      <c r="AN126" s="57"/>
      <c r="AO126" s="65" t="e">
        <f>VLOOKUP(AN126,d!$N$32:$O$55,2,FALSE)</f>
        <v>#N/A</v>
      </c>
      <c r="AP126" s="65" t="b">
        <f t="shared" si="61"/>
        <v>1</v>
      </c>
      <c r="AQ126" s="34">
        <f t="shared" si="80"/>
        <v>0</v>
      </c>
      <c r="AR126" s="43"/>
      <c r="AS126" s="67">
        <f t="shared" si="81"/>
        <v>0</v>
      </c>
      <c r="AT126" s="67">
        <f t="shared" si="82"/>
        <v>0</v>
      </c>
      <c r="AU126" s="26">
        <f t="shared" si="83"/>
        <v>0</v>
      </c>
      <c r="AV126" s="94">
        <f>IF(B124="I",0,SUM(BB124:BB127))</f>
        <v>0</v>
      </c>
      <c r="AW126" s="94">
        <f>IF(AV126=0,0,RANK(AV126,BB$8:BB$1202,0))</f>
        <v>0</v>
      </c>
      <c r="AX126" s="52"/>
      <c r="AZ126" s="50">
        <f>RANK(AU126,AU124:AU127,0)</f>
        <v>1</v>
      </c>
      <c r="BE126" s="52"/>
      <c r="BG126" s="52"/>
    </row>
    <row r="127" spans="1:59" ht="13.5" thickBot="1" x14ac:dyDescent="0.25">
      <c r="A127" s="46">
        <f t="shared" si="86"/>
        <v>0</v>
      </c>
      <c r="B127" s="46"/>
      <c r="C127" s="115" t="s">
        <v>454</v>
      </c>
      <c r="D127" s="49"/>
      <c r="E127" s="69"/>
      <c r="F127" s="70" t="e">
        <f>VLOOKUP(E127,d!$B$4:$C$27,2,FALSE)</f>
        <v>#N/A</v>
      </c>
      <c r="G127" s="70" t="b">
        <f t="shared" si="70"/>
        <v>1</v>
      </c>
      <c r="H127" s="96">
        <f t="shared" si="73"/>
        <v>0</v>
      </c>
      <c r="I127" s="71"/>
      <c r="J127" s="78"/>
      <c r="K127" s="70" t="e">
        <f>VLOOKUP(J127,d!$F$4:$G$27,2,FALSE)</f>
        <v>#N/A</v>
      </c>
      <c r="L127" s="70" t="b">
        <f t="shared" si="55"/>
        <v>1</v>
      </c>
      <c r="M127" s="96">
        <f t="shared" si="74"/>
        <v>0</v>
      </c>
      <c r="N127" s="72"/>
      <c r="O127" s="71"/>
      <c r="P127" s="70" t="e">
        <f>VLOOKUP(O127,d!$J$4:$K$27,2,FALSE)</f>
        <v>#N/A</v>
      </c>
      <c r="Q127" s="70" t="b">
        <f t="shared" si="56"/>
        <v>1</v>
      </c>
      <c r="R127" s="96">
        <f t="shared" si="75"/>
        <v>0</v>
      </c>
      <c r="S127" s="71"/>
      <c r="T127" s="79"/>
      <c r="U127" s="70" t="e">
        <f>VLOOKUP(T127,d!$N$4:$O$27,2,FALSE)</f>
        <v>#N/A</v>
      </c>
      <c r="V127" s="70" t="b">
        <f t="shared" si="57"/>
        <v>1</v>
      </c>
      <c r="W127" s="96">
        <f t="shared" si="76"/>
        <v>0</v>
      </c>
      <c r="X127" s="73"/>
      <c r="Y127" s="71"/>
      <c r="Z127" s="70" t="e">
        <f>VLOOKUP(Y127,d!$B$32:$C$55,2,FALSE)</f>
        <v>#N/A</v>
      </c>
      <c r="AA127" s="70" t="b">
        <f t="shared" si="58"/>
        <v>1</v>
      </c>
      <c r="AB127" s="96">
        <f t="shared" si="77"/>
        <v>0</v>
      </c>
      <c r="AC127" s="73"/>
      <c r="AD127" s="71"/>
      <c r="AE127" s="70" t="e">
        <f>VLOOKUP(AD127,d!$F$32:$G$55,2,FALSE)</f>
        <v>#N/A</v>
      </c>
      <c r="AF127" s="70" t="b">
        <f t="shared" si="59"/>
        <v>1</v>
      </c>
      <c r="AG127" s="96">
        <f t="shared" si="78"/>
        <v>0</v>
      </c>
      <c r="AH127" s="73"/>
      <c r="AI127" s="71"/>
      <c r="AJ127" s="70" t="e">
        <f>VLOOKUP(AI127,d!$J$32:$K$55,2,FALSE)</f>
        <v>#N/A</v>
      </c>
      <c r="AK127" s="70" t="b">
        <f t="shared" si="60"/>
        <v>1</v>
      </c>
      <c r="AL127" s="96">
        <f t="shared" si="79"/>
        <v>0</v>
      </c>
      <c r="AM127" s="73"/>
      <c r="AN127" s="71"/>
      <c r="AO127" s="70" t="e">
        <f>VLOOKUP(AN127,d!$N$32:$O$55,2,FALSE)</f>
        <v>#N/A</v>
      </c>
      <c r="AP127" s="70" t="b">
        <f t="shared" si="61"/>
        <v>1</v>
      </c>
      <c r="AQ127" s="96">
        <f t="shared" si="80"/>
        <v>0</v>
      </c>
      <c r="AR127" s="73"/>
      <c r="AS127" s="74">
        <f t="shared" si="81"/>
        <v>0</v>
      </c>
      <c r="AT127" s="74">
        <f t="shared" si="82"/>
        <v>0</v>
      </c>
      <c r="AU127" s="75">
        <f t="shared" si="83"/>
        <v>0</v>
      </c>
      <c r="AV127" s="90">
        <f>IF(B124="I",0,(AU124+AU125+AU126+AU127-AY127))</f>
        <v>0</v>
      </c>
      <c r="AW127" s="93">
        <f>IF(B124="I",0,IF(BD127&gt;BD$6,0,BD127))</f>
        <v>0</v>
      </c>
      <c r="AX127" s="119">
        <f>MIN(AS124:AS127)</f>
        <v>0</v>
      </c>
      <c r="AY127" s="50">
        <f>MIN(AU124:AU127)</f>
        <v>0</v>
      </c>
      <c r="AZ127" s="50">
        <f>RANK(AU127,AU124:AU127,0)</f>
        <v>1</v>
      </c>
      <c r="BA127" s="118">
        <f>SUM(AS124:AS127)-AX127</f>
        <v>0</v>
      </c>
      <c r="BB127" s="118">
        <f>SUM(AT124:AT127)-(AY127-AX127)</f>
        <v>0</v>
      </c>
      <c r="BC127" s="52">
        <f>IF(B124="I","",IF(SUM(BA124:BB127)=0,AV127,SUM(BA124:BB127)))</f>
        <v>0</v>
      </c>
      <c r="BD127" s="52" t="str">
        <f>IF(B124="I","",IF(BC127=0,"",RANK(BC127,BC$8:BC$500,0)))</f>
        <v/>
      </c>
      <c r="BE127" s="52"/>
      <c r="BG127" s="52"/>
    </row>
    <row r="128" spans="1:59" ht="13.5" thickBot="1" x14ac:dyDescent="0.25">
      <c r="A128" s="28"/>
      <c r="B128" s="46"/>
      <c r="C128" s="114" t="s">
        <v>455</v>
      </c>
      <c r="D128" s="47"/>
      <c r="E128" s="57"/>
      <c r="F128" s="65" t="e">
        <f>VLOOKUP(E128,d!$B$4:$C$27,2,FALSE)</f>
        <v>#N/A</v>
      </c>
      <c r="G128" s="65" t="b">
        <f t="shared" si="70"/>
        <v>1</v>
      </c>
      <c r="H128" s="34">
        <f t="shared" si="73"/>
        <v>0</v>
      </c>
      <c r="I128" s="43"/>
      <c r="J128" s="57"/>
      <c r="K128" s="65" t="e">
        <f>VLOOKUP(J128,d!$F$4:$G$27,2,FALSE)</f>
        <v>#N/A</v>
      </c>
      <c r="L128" s="65" t="b">
        <f t="shared" si="55"/>
        <v>1</v>
      </c>
      <c r="M128" s="34">
        <f t="shared" si="74"/>
        <v>0</v>
      </c>
      <c r="N128" s="66"/>
      <c r="O128" s="57"/>
      <c r="P128" s="65" t="e">
        <f>VLOOKUP(O128,d!$J$4:$K$27,2,FALSE)</f>
        <v>#N/A</v>
      </c>
      <c r="Q128" s="65" t="b">
        <f t="shared" si="56"/>
        <v>1</v>
      </c>
      <c r="R128" s="34">
        <f t="shared" si="75"/>
        <v>0</v>
      </c>
      <c r="S128" s="57"/>
      <c r="T128" s="76"/>
      <c r="U128" s="65" t="e">
        <f>VLOOKUP(T128,d!$N$4:$O$27,2,FALSE)</f>
        <v>#N/A</v>
      </c>
      <c r="V128" s="65" t="b">
        <f t="shared" si="57"/>
        <v>1</v>
      </c>
      <c r="W128" s="34">
        <f t="shared" si="76"/>
        <v>0</v>
      </c>
      <c r="X128" s="43"/>
      <c r="Y128" s="57"/>
      <c r="Z128" s="65" t="e">
        <f>VLOOKUP(Y128,d!$B$32:$C$55,2,FALSE)</f>
        <v>#N/A</v>
      </c>
      <c r="AA128" s="65" t="b">
        <f t="shared" si="58"/>
        <v>1</v>
      </c>
      <c r="AB128" s="34">
        <f t="shared" si="77"/>
        <v>0</v>
      </c>
      <c r="AC128" s="43"/>
      <c r="AD128" s="57"/>
      <c r="AE128" s="65" t="e">
        <f>VLOOKUP(AD128,d!$F$32:$G$55,2,FALSE)</f>
        <v>#N/A</v>
      </c>
      <c r="AF128" s="65" t="b">
        <f t="shared" si="59"/>
        <v>1</v>
      </c>
      <c r="AG128" s="34">
        <f t="shared" si="78"/>
        <v>0</v>
      </c>
      <c r="AH128" s="43"/>
      <c r="AI128" s="57"/>
      <c r="AJ128" s="65" t="e">
        <f>VLOOKUP(AI128,d!$J$32:$K$55,2,FALSE)</f>
        <v>#N/A</v>
      </c>
      <c r="AK128" s="65" t="b">
        <f t="shared" si="60"/>
        <v>1</v>
      </c>
      <c r="AL128" s="34">
        <f t="shared" si="79"/>
        <v>0</v>
      </c>
      <c r="AM128" s="43"/>
      <c r="AN128" s="57"/>
      <c r="AO128" s="65" t="e">
        <f>VLOOKUP(AN128,d!$N$32:$O$55,2,FALSE)</f>
        <v>#N/A</v>
      </c>
      <c r="AP128" s="65" t="b">
        <f t="shared" si="61"/>
        <v>1</v>
      </c>
      <c r="AQ128" s="34">
        <f t="shared" si="80"/>
        <v>0</v>
      </c>
      <c r="AR128" s="43"/>
      <c r="AS128" s="67">
        <f t="shared" si="81"/>
        <v>0</v>
      </c>
      <c r="AT128" s="67">
        <f t="shared" si="82"/>
        <v>0</v>
      </c>
      <c r="AU128" s="67">
        <f t="shared" si="83"/>
        <v>0</v>
      </c>
      <c r="AV128" s="92" t="str">
        <f>IF(A128&gt;" ",A128,"")</f>
        <v/>
      </c>
      <c r="AW128" s="46" t="s">
        <v>107</v>
      </c>
      <c r="AX128" s="52"/>
      <c r="AZ128" s="50">
        <f>RANK(AU128,AU128:AU131,0)</f>
        <v>1</v>
      </c>
      <c r="BE128" s="52"/>
      <c r="BG128" s="52"/>
    </row>
    <row r="129" spans="1:59" ht="13.5" thickBot="1" x14ac:dyDescent="0.25">
      <c r="A129" s="25">
        <f t="shared" ref="A129:B131" si="87">(A128)</f>
        <v>0</v>
      </c>
      <c r="B129" s="46"/>
      <c r="C129" s="114" t="s">
        <v>456</v>
      </c>
      <c r="D129" s="47"/>
      <c r="E129" s="68"/>
      <c r="F129" s="65" t="e">
        <f>VLOOKUP(E129,d!$B$4:$C$27,2,FALSE)</f>
        <v>#N/A</v>
      </c>
      <c r="G129" s="65" t="b">
        <f t="shared" si="70"/>
        <v>1</v>
      </c>
      <c r="H129" s="34">
        <f t="shared" si="73"/>
        <v>0</v>
      </c>
      <c r="I129" s="57"/>
      <c r="J129" s="68"/>
      <c r="K129" s="65" t="e">
        <f>VLOOKUP(J129,d!$F$4:$G$27,2,FALSE)</f>
        <v>#N/A</v>
      </c>
      <c r="L129" s="65" t="b">
        <f t="shared" si="55"/>
        <v>1</v>
      </c>
      <c r="M129" s="34">
        <f t="shared" si="74"/>
        <v>0</v>
      </c>
      <c r="N129" s="66"/>
      <c r="O129" s="57"/>
      <c r="P129" s="65" t="e">
        <f>VLOOKUP(O129,d!$J$4:$K$27,2,FALSE)</f>
        <v>#N/A</v>
      </c>
      <c r="Q129" s="65" t="b">
        <f t="shared" si="56"/>
        <v>1</v>
      </c>
      <c r="R129" s="34">
        <f t="shared" si="75"/>
        <v>0</v>
      </c>
      <c r="S129" s="57"/>
      <c r="T129" s="76"/>
      <c r="U129" s="65" t="e">
        <f>VLOOKUP(T129,d!$N$4:$O$27,2,FALSE)</f>
        <v>#N/A</v>
      </c>
      <c r="V129" s="65" t="b">
        <f t="shared" si="57"/>
        <v>1</v>
      </c>
      <c r="W129" s="34">
        <f t="shared" si="76"/>
        <v>0</v>
      </c>
      <c r="X129" s="43"/>
      <c r="Y129" s="57"/>
      <c r="Z129" s="65" t="e">
        <f>VLOOKUP(Y129,d!$B$32:$C$55,2,FALSE)</f>
        <v>#N/A</v>
      </c>
      <c r="AA129" s="65" t="b">
        <f t="shared" si="58"/>
        <v>1</v>
      </c>
      <c r="AB129" s="34">
        <f t="shared" si="77"/>
        <v>0</v>
      </c>
      <c r="AC129" s="43"/>
      <c r="AD129" s="57"/>
      <c r="AE129" s="65" t="e">
        <f>VLOOKUP(AD129,d!$F$32:$G$55,2,FALSE)</f>
        <v>#N/A</v>
      </c>
      <c r="AF129" s="65" t="b">
        <f t="shared" si="59"/>
        <v>1</v>
      </c>
      <c r="AG129" s="34">
        <f t="shared" si="78"/>
        <v>0</v>
      </c>
      <c r="AH129" s="43"/>
      <c r="AI129" s="57"/>
      <c r="AJ129" s="65" t="e">
        <f>VLOOKUP(AI129,d!$J$32:$K$55,2,FALSE)</f>
        <v>#N/A</v>
      </c>
      <c r="AK129" s="65" t="b">
        <f t="shared" si="60"/>
        <v>1</v>
      </c>
      <c r="AL129" s="34">
        <f t="shared" si="79"/>
        <v>0</v>
      </c>
      <c r="AM129" s="43"/>
      <c r="AN129" s="57"/>
      <c r="AO129" s="65" t="e">
        <f>VLOOKUP(AN129,d!$N$32:$O$55,2,FALSE)</f>
        <v>#N/A</v>
      </c>
      <c r="AP129" s="65" t="b">
        <f t="shared" si="61"/>
        <v>1</v>
      </c>
      <c r="AQ129" s="34">
        <f t="shared" si="80"/>
        <v>0</v>
      </c>
      <c r="AR129" s="43"/>
      <c r="AS129" s="67">
        <f t="shared" si="81"/>
        <v>0</v>
      </c>
      <c r="AT129" s="67">
        <f t="shared" si="82"/>
        <v>0</v>
      </c>
      <c r="AU129" s="26">
        <f t="shared" si="83"/>
        <v>0</v>
      </c>
      <c r="AV129" s="91">
        <f>IF(B128="I",0,SUM(BA128:BA131))</f>
        <v>0</v>
      </c>
      <c r="AW129" s="91">
        <f>IF(AV129=0,0,RANK(AV129,BA$8:BA$1202,0))</f>
        <v>0</v>
      </c>
      <c r="AX129" s="52"/>
      <c r="AZ129" s="50">
        <f>RANK(AU129,AU128:AU131,0)</f>
        <v>1</v>
      </c>
      <c r="BE129" s="52"/>
      <c r="BG129" s="52"/>
    </row>
    <row r="130" spans="1:59" ht="13.5" thickBot="1" x14ac:dyDescent="0.25">
      <c r="A130" s="25">
        <f t="shared" si="87"/>
        <v>0</v>
      </c>
      <c r="B130" s="46">
        <f t="shared" si="87"/>
        <v>0</v>
      </c>
      <c r="C130" s="114" t="s">
        <v>457</v>
      </c>
      <c r="D130" s="48"/>
      <c r="E130" s="68"/>
      <c r="F130" s="65" t="e">
        <f>VLOOKUP(E130,d!$B$4:$C$27,2,FALSE)</f>
        <v>#N/A</v>
      </c>
      <c r="G130" s="65" t="b">
        <f t="shared" si="70"/>
        <v>1</v>
      </c>
      <c r="H130" s="34">
        <f t="shared" si="73"/>
        <v>0</v>
      </c>
      <c r="I130" s="57"/>
      <c r="J130" s="68"/>
      <c r="K130" s="65" t="e">
        <f>VLOOKUP(J130,d!$F$4:$G$27,2,FALSE)</f>
        <v>#N/A</v>
      </c>
      <c r="L130" s="65" t="b">
        <f t="shared" si="55"/>
        <v>1</v>
      </c>
      <c r="M130" s="34">
        <f t="shared" si="74"/>
        <v>0</v>
      </c>
      <c r="N130" s="66"/>
      <c r="O130" s="57"/>
      <c r="P130" s="65" t="e">
        <f>VLOOKUP(O130,d!$J$4:$K$27,2,FALSE)</f>
        <v>#N/A</v>
      </c>
      <c r="Q130" s="65" t="b">
        <f t="shared" si="56"/>
        <v>1</v>
      </c>
      <c r="R130" s="34">
        <f t="shared" si="75"/>
        <v>0</v>
      </c>
      <c r="S130" s="57"/>
      <c r="T130" s="76"/>
      <c r="U130" s="65" t="e">
        <f>VLOOKUP(T130,d!$N$4:$O$27,2,FALSE)</f>
        <v>#N/A</v>
      </c>
      <c r="V130" s="65" t="b">
        <f t="shared" si="57"/>
        <v>1</v>
      </c>
      <c r="W130" s="34">
        <f t="shared" si="76"/>
        <v>0</v>
      </c>
      <c r="X130" s="43"/>
      <c r="Y130" s="57"/>
      <c r="Z130" s="65" t="e">
        <f>VLOOKUP(Y130,d!$B$32:$C$55,2,FALSE)</f>
        <v>#N/A</v>
      </c>
      <c r="AA130" s="65" t="b">
        <f t="shared" si="58"/>
        <v>1</v>
      </c>
      <c r="AB130" s="34">
        <f t="shared" si="77"/>
        <v>0</v>
      </c>
      <c r="AC130" s="43"/>
      <c r="AD130" s="57"/>
      <c r="AE130" s="65" t="e">
        <f>VLOOKUP(AD130,d!$F$32:$G$55,2,FALSE)</f>
        <v>#N/A</v>
      </c>
      <c r="AF130" s="65" t="b">
        <f t="shared" si="59"/>
        <v>1</v>
      </c>
      <c r="AG130" s="34">
        <f t="shared" si="78"/>
        <v>0</v>
      </c>
      <c r="AH130" s="43"/>
      <c r="AI130" s="57"/>
      <c r="AJ130" s="65" t="e">
        <f>VLOOKUP(AI130,d!$J$32:$K$55,2,FALSE)</f>
        <v>#N/A</v>
      </c>
      <c r="AK130" s="65" t="b">
        <f t="shared" si="60"/>
        <v>1</v>
      </c>
      <c r="AL130" s="34">
        <f t="shared" si="79"/>
        <v>0</v>
      </c>
      <c r="AM130" s="43"/>
      <c r="AN130" s="57"/>
      <c r="AO130" s="65" t="e">
        <f>VLOOKUP(AN130,d!$N$32:$O$55,2,FALSE)</f>
        <v>#N/A</v>
      </c>
      <c r="AP130" s="65" t="b">
        <f t="shared" si="61"/>
        <v>1</v>
      </c>
      <c r="AQ130" s="34">
        <f t="shared" si="80"/>
        <v>0</v>
      </c>
      <c r="AR130" s="43"/>
      <c r="AS130" s="67">
        <f t="shared" si="81"/>
        <v>0</v>
      </c>
      <c r="AT130" s="67">
        <f t="shared" si="82"/>
        <v>0</v>
      </c>
      <c r="AU130" s="26">
        <f t="shared" si="83"/>
        <v>0</v>
      </c>
      <c r="AV130" s="94">
        <f>IF(B128="I",0,SUM(BB128:BB131))</f>
        <v>0</v>
      </c>
      <c r="AW130" s="94">
        <f>IF(AV130=0,0,RANK(AV130,BB$8:BB$1202,0))</f>
        <v>0</v>
      </c>
      <c r="AX130" s="52"/>
      <c r="AZ130" s="50">
        <f>RANK(AU130,AU128:AU131,0)</f>
        <v>1</v>
      </c>
      <c r="BE130" s="52"/>
      <c r="BG130" s="52"/>
    </row>
    <row r="131" spans="1:59" ht="13.5" thickBot="1" x14ac:dyDescent="0.25">
      <c r="A131" s="46">
        <f t="shared" si="87"/>
        <v>0</v>
      </c>
      <c r="B131" s="46"/>
      <c r="C131" s="115" t="s">
        <v>458</v>
      </c>
      <c r="D131" s="49"/>
      <c r="E131" s="69"/>
      <c r="F131" s="70" t="e">
        <f>VLOOKUP(E131,d!$B$4:$C$27,2,FALSE)</f>
        <v>#N/A</v>
      </c>
      <c r="G131" s="70" t="b">
        <f t="shared" si="70"/>
        <v>1</v>
      </c>
      <c r="H131" s="96">
        <f t="shared" si="73"/>
        <v>0</v>
      </c>
      <c r="I131" s="71"/>
      <c r="J131" s="78"/>
      <c r="K131" s="70" t="e">
        <f>VLOOKUP(J131,d!$F$4:$G$27,2,FALSE)</f>
        <v>#N/A</v>
      </c>
      <c r="L131" s="70" t="b">
        <f t="shared" si="55"/>
        <v>1</v>
      </c>
      <c r="M131" s="96">
        <f t="shared" si="74"/>
        <v>0</v>
      </c>
      <c r="N131" s="72"/>
      <c r="O131" s="71"/>
      <c r="P131" s="70" t="e">
        <f>VLOOKUP(O131,d!$J$4:$K$27,2,FALSE)</f>
        <v>#N/A</v>
      </c>
      <c r="Q131" s="70" t="b">
        <f t="shared" si="56"/>
        <v>1</v>
      </c>
      <c r="R131" s="96">
        <f t="shared" si="75"/>
        <v>0</v>
      </c>
      <c r="S131" s="71"/>
      <c r="T131" s="79"/>
      <c r="U131" s="70" t="e">
        <f>VLOOKUP(T131,d!$N$4:$O$27,2,FALSE)</f>
        <v>#N/A</v>
      </c>
      <c r="V131" s="70" t="b">
        <f t="shared" si="57"/>
        <v>1</v>
      </c>
      <c r="W131" s="96">
        <f t="shared" si="76"/>
        <v>0</v>
      </c>
      <c r="X131" s="73"/>
      <c r="Y131" s="71"/>
      <c r="Z131" s="70" t="e">
        <f>VLOOKUP(Y131,d!$B$32:$C$55,2,FALSE)</f>
        <v>#N/A</v>
      </c>
      <c r="AA131" s="70" t="b">
        <f t="shared" si="58"/>
        <v>1</v>
      </c>
      <c r="AB131" s="96">
        <f t="shared" si="77"/>
        <v>0</v>
      </c>
      <c r="AC131" s="73"/>
      <c r="AD131" s="71"/>
      <c r="AE131" s="70" t="e">
        <f>VLOOKUP(AD131,d!$F$32:$G$55,2,FALSE)</f>
        <v>#N/A</v>
      </c>
      <c r="AF131" s="70" t="b">
        <f t="shared" si="59"/>
        <v>1</v>
      </c>
      <c r="AG131" s="96">
        <f t="shared" si="78"/>
        <v>0</v>
      </c>
      <c r="AH131" s="73"/>
      <c r="AI131" s="71"/>
      <c r="AJ131" s="70" t="e">
        <f>VLOOKUP(AI131,d!$J$32:$K$55,2,FALSE)</f>
        <v>#N/A</v>
      </c>
      <c r="AK131" s="70" t="b">
        <f t="shared" si="60"/>
        <v>1</v>
      </c>
      <c r="AL131" s="96">
        <f t="shared" si="79"/>
        <v>0</v>
      </c>
      <c r="AM131" s="73"/>
      <c r="AN131" s="71"/>
      <c r="AO131" s="70" t="e">
        <f>VLOOKUP(AN131,d!$N$32:$O$55,2,FALSE)</f>
        <v>#N/A</v>
      </c>
      <c r="AP131" s="70" t="b">
        <f t="shared" si="61"/>
        <v>1</v>
      </c>
      <c r="AQ131" s="96">
        <f t="shared" si="80"/>
        <v>0</v>
      </c>
      <c r="AR131" s="73"/>
      <c r="AS131" s="74">
        <f t="shared" si="81"/>
        <v>0</v>
      </c>
      <c r="AT131" s="74">
        <f t="shared" si="82"/>
        <v>0</v>
      </c>
      <c r="AU131" s="75">
        <f t="shared" si="83"/>
        <v>0</v>
      </c>
      <c r="AV131" s="90">
        <f>IF(B128="I",0,(AU128+AU129+AU130+AU131-AY131))</f>
        <v>0</v>
      </c>
      <c r="AW131" s="93">
        <f>IF(B128="I",0,IF(BD131&gt;BD$6,0,BD131))</f>
        <v>0</v>
      </c>
      <c r="AX131" s="119">
        <f>MIN(AS128:AS131)</f>
        <v>0</v>
      </c>
      <c r="AY131" s="50">
        <f>MIN(AU128:AU131)</f>
        <v>0</v>
      </c>
      <c r="AZ131" s="50">
        <f>RANK(AU131,AU128:AU131,0)</f>
        <v>1</v>
      </c>
      <c r="BA131" s="118">
        <f>SUM(AS128:AS131)-AX131</f>
        <v>0</v>
      </c>
      <c r="BB131" s="118">
        <f>SUM(AT128:AT131)-(AY131-AX131)</f>
        <v>0</v>
      </c>
      <c r="BC131" s="52">
        <f>IF(B128="I","",IF(SUM(BA128:BB131)=0,AV131,SUM(BA128:BB131)))</f>
        <v>0</v>
      </c>
      <c r="BD131" s="52" t="str">
        <f>IF(B128="I","",IF(BC131=0,"",RANK(BC131,BC$8:BC$500,0)))</f>
        <v/>
      </c>
      <c r="BE131" s="52"/>
      <c r="BG131" s="52"/>
    </row>
    <row r="132" spans="1:59" ht="13.5" thickBot="1" x14ac:dyDescent="0.25">
      <c r="A132" s="28"/>
      <c r="B132" s="46"/>
      <c r="C132" s="114" t="s">
        <v>459</v>
      </c>
      <c r="D132" s="47"/>
      <c r="E132" s="57"/>
      <c r="F132" s="65" t="e">
        <f>VLOOKUP(E132,d!$B$4:$C$27,2,FALSE)</f>
        <v>#N/A</v>
      </c>
      <c r="G132" s="65" t="b">
        <f t="shared" si="70"/>
        <v>1</v>
      </c>
      <c r="H132" s="34">
        <f t="shared" si="73"/>
        <v>0</v>
      </c>
      <c r="I132" s="43"/>
      <c r="J132" s="57"/>
      <c r="K132" s="65" t="e">
        <f>VLOOKUP(J132,d!$F$4:$G$27,2,FALSE)</f>
        <v>#N/A</v>
      </c>
      <c r="L132" s="65" t="b">
        <f t="shared" si="55"/>
        <v>1</v>
      </c>
      <c r="M132" s="34">
        <f t="shared" si="74"/>
        <v>0</v>
      </c>
      <c r="N132" s="66"/>
      <c r="O132" s="57"/>
      <c r="P132" s="65" t="e">
        <f>VLOOKUP(O132,d!$J$4:$K$27,2,FALSE)</f>
        <v>#N/A</v>
      </c>
      <c r="Q132" s="65" t="b">
        <f t="shared" si="56"/>
        <v>1</v>
      </c>
      <c r="R132" s="34">
        <f t="shared" si="75"/>
        <v>0</v>
      </c>
      <c r="S132" s="57"/>
      <c r="T132" s="76"/>
      <c r="U132" s="65" t="e">
        <f>VLOOKUP(T132,d!$N$4:$O$27,2,FALSE)</f>
        <v>#N/A</v>
      </c>
      <c r="V132" s="65" t="b">
        <f t="shared" si="57"/>
        <v>1</v>
      </c>
      <c r="W132" s="34">
        <f t="shared" si="76"/>
        <v>0</v>
      </c>
      <c r="X132" s="43"/>
      <c r="Y132" s="57"/>
      <c r="Z132" s="65" t="e">
        <f>VLOOKUP(Y132,d!$B$32:$C$55,2,FALSE)</f>
        <v>#N/A</v>
      </c>
      <c r="AA132" s="65" t="b">
        <f t="shared" si="58"/>
        <v>1</v>
      </c>
      <c r="AB132" s="34">
        <f t="shared" si="77"/>
        <v>0</v>
      </c>
      <c r="AC132" s="43"/>
      <c r="AD132" s="57"/>
      <c r="AE132" s="65" t="e">
        <f>VLOOKUP(AD132,d!$F$32:$G$55,2,FALSE)</f>
        <v>#N/A</v>
      </c>
      <c r="AF132" s="65" t="b">
        <f t="shared" si="59"/>
        <v>1</v>
      </c>
      <c r="AG132" s="34">
        <f t="shared" si="78"/>
        <v>0</v>
      </c>
      <c r="AH132" s="43"/>
      <c r="AI132" s="57"/>
      <c r="AJ132" s="65" t="e">
        <f>VLOOKUP(AI132,d!$J$32:$K$55,2,FALSE)</f>
        <v>#N/A</v>
      </c>
      <c r="AK132" s="65" t="b">
        <f t="shared" si="60"/>
        <v>1</v>
      </c>
      <c r="AL132" s="34">
        <f t="shared" si="79"/>
        <v>0</v>
      </c>
      <c r="AM132" s="43"/>
      <c r="AN132" s="57"/>
      <c r="AO132" s="65" t="e">
        <f>VLOOKUP(AN132,d!$N$32:$O$55,2,FALSE)</f>
        <v>#N/A</v>
      </c>
      <c r="AP132" s="65" t="b">
        <f t="shared" si="61"/>
        <v>1</v>
      </c>
      <c r="AQ132" s="34">
        <f t="shared" si="80"/>
        <v>0</v>
      </c>
      <c r="AR132" s="43"/>
      <c r="AS132" s="67">
        <f t="shared" si="81"/>
        <v>0</v>
      </c>
      <c r="AT132" s="67">
        <f t="shared" si="82"/>
        <v>0</v>
      </c>
      <c r="AU132" s="67">
        <f t="shared" si="83"/>
        <v>0</v>
      </c>
      <c r="AV132" s="92" t="str">
        <f>IF(A132&gt;" ",A132,"")</f>
        <v/>
      </c>
      <c r="AW132" s="46" t="s">
        <v>107</v>
      </c>
      <c r="AX132" s="52"/>
      <c r="AZ132" s="50">
        <f>RANK(AU132,AU132:AU135,0)</f>
        <v>1</v>
      </c>
      <c r="BE132" s="52"/>
      <c r="BG132" s="52"/>
    </row>
    <row r="133" spans="1:59" ht="13.5" thickBot="1" x14ac:dyDescent="0.25">
      <c r="A133" s="25">
        <f t="shared" ref="A133:B135" si="88">(A132)</f>
        <v>0</v>
      </c>
      <c r="B133" s="46"/>
      <c r="C133" s="114" t="s">
        <v>460</v>
      </c>
      <c r="D133" s="47"/>
      <c r="E133" s="68"/>
      <c r="F133" s="65" t="e">
        <f>VLOOKUP(E133,d!$B$4:$C$27,2,FALSE)</f>
        <v>#N/A</v>
      </c>
      <c r="G133" s="65" t="b">
        <f t="shared" si="70"/>
        <v>1</v>
      </c>
      <c r="H133" s="34">
        <f t="shared" si="73"/>
        <v>0</v>
      </c>
      <c r="I133" s="57"/>
      <c r="J133" s="68"/>
      <c r="K133" s="65" t="e">
        <f>VLOOKUP(J133,d!$F$4:$G$27,2,FALSE)</f>
        <v>#N/A</v>
      </c>
      <c r="L133" s="65" t="b">
        <f t="shared" si="55"/>
        <v>1</v>
      </c>
      <c r="M133" s="34">
        <f t="shared" si="74"/>
        <v>0</v>
      </c>
      <c r="N133" s="66"/>
      <c r="O133" s="57"/>
      <c r="P133" s="65" t="e">
        <f>VLOOKUP(O133,d!$J$4:$K$27,2,FALSE)</f>
        <v>#N/A</v>
      </c>
      <c r="Q133" s="65" t="b">
        <f t="shared" si="56"/>
        <v>1</v>
      </c>
      <c r="R133" s="34">
        <f t="shared" si="75"/>
        <v>0</v>
      </c>
      <c r="S133" s="57"/>
      <c r="T133" s="76"/>
      <c r="U133" s="65" t="e">
        <f>VLOOKUP(T133,d!$N$4:$O$27,2,FALSE)</f>
        <v>#N/A</v>
      </c>
      <c r="V133" s="65" t="b">
        <f t="shared" si="57"/>
        <v>1</v>
      </c>
      <c r="W133" s="34">
        <f t="shared" si="76"/>
        <v>0</v>
      </c>
      <c r="X133" s="43"/>
      <c r="Y133" s="57"/>
      <c r="Z133" s="65" t="e">
        <f>VLOOKUP(Y133,d!$B$32:$C$55,2,FALSE)</f>
        <v>#N/A</v>
      </c>
      <c r="AA133" s="65" t="b">
        <f t="shared" si="58"/>
        <v>1</v>
      </c>
      <c r="AB133" s="34">
        <f t="shared" si="77"/>
        <v>0</v>
      </c>
      <c r="AC133" s="43"/>
      <c r="AD133" s="57"/>
      <c r="AE133" s="65" t="e">
        <f>VLOOKUP(AD133,d!$F$32:$G$55,2,FALSE)</f>
        <v>#N/A</v>
      </c>
      <c r="AF133" s="65" t="b">
        <f t="shared" si="59"/>
        <v>1</v>
      </c>
      <c r="AG133" s="34">
        <f t="shared" si="78"/>
        <v>0</v>
      </c>
      <c r="AH133" s="43"/>
      <c r="AI133" s="57"/>
      <c r="AJ133" s="65" t="e">
        <f>VLOOKUP(AI133,d!$J$32:$K$55,2,FALSE)</f>
        <v>#N/A</v>
      </c>
      <c r="AK133" s="65" t="b">
        <f t="shared" si="60"/>
        <v>1</v>
      </c>
      <c r="AL133" s="34">
        <f t="shared" si="79"/>
        <v>0</v>
      </c>
      <c r="AM133" s="43"/>
      <c r="AN133" s="57"/>
      <c r="AO133" s="65" t="e">
        <f>VLOOKUP(AN133,d!$N$32:$O$55,2,FALSE)</f>
        <v>#N/A</v>
      </c>
      <c r="AP133" s="65" t="b">
        <f t="shared" si="61"/>
        <v>1</v>
      </c>
      <c r="AQ133" s="34">
        <f t="shared" si="80"/>
        <v>0</v>
      </c>
      <c r="AR133" s="43"/>
      <c r="AS133" s="67">
        <f t="shared" si="81"/>
        <v>0</v>
      </c>
      <c r="AT133" s="67">
        <f t="shared" si="82"/>
        <v>0</v>
      </c>
      <c r="AU133" s="26">
        <f t="shared" si="83"/>
        <v>0</v>
      </c>
      <c r="AV133" s="91">
        <f>IF(B132="I",0,SUM(BA132:BA135))</f>
        <v>0</v>
      </c>
      <c r="AW133" s="91">
        <f>IF(AV133=0,0,RANK(AV133,BA$8:BA$1202,0))</f>
        <v>0</v>
      </c>
      <c r="AX133" s="52"/>
      <c r="AZ133" s="50">
        <f>RANK(AU133,AU132:AU135,0)</f>
        <v>1</v>
      </c>
      <c r="BE133" s="52"/>
      <c r="BG133" s="52"/>
    </row>
    <row r="134" spans="1:59" ht="13.5" thickBot="1" x14ac:dyDescent="0.25">
      <c r="A134" s="25">
        <f t="shared" si="88"/>
        <v>0</v>
      </c>
      <c r="B134" s="46">
        <f t="shared" si="88"/>
        <v>0</v>
      </c>
      <c r="C134" s="114" t="s">
        <v>461</v>
      </c>
      <c r="D134" s="48"/>
      <c r="E134" s="68"/>
      <c r="F134" s="65" t="e">
        <f>VLOOKUP(E134,d!$B$4:$C$27,2,FALSE)</f>
        <v>#N/A</v>
      </c>
      <c r="G134" s="65" t="b">
        <f t="shared" si="70"/>
        <v>1</v>
      </c>
      <c r="H134" s="34">
        <f t="shared" si="73"/>
        <v>0</v>
      </c>
      <c r="I134" s="57"/>
      <c r="J134" s="68"/>
      <c r="K134" s="65" t="e">
        <f>VLOOKUP(J134,d!$F$4:$G$27,2,FALSE)</f>
        <v>#N/A</v>
      </c>
      <c r="L134" s="65" t="b">
        <f t="shared" si="55"/>
        <v>1</v>
      </c>
      <c r="M134" s="34">
        <f t="shared" si="74"/>
        <v>0</v>
      </c>
      <c r="N134" s="66"/>
      <c r="O134" s="57"/>
      <c r="P134" s="65" t="e">
        <f>VLOOKUP(O134,d!$J$4:$K$27,2,FALSE)</f>
        <v>#N/A</v>
      </c>
      <c r="Q134" s="65" t="b">
        <f t="shared" si="56"/>
        <v>1</v>
      </c>
      <c r="R134" s="34">
        <f t="shared" si="75"/>
        <v>0</v>
      </c>
      <c r="S134" s="57"/>
      <c r="T134" s="76"/>
      <c r="U134" s="65" t="e">
        <f>VLOOKUP(T134,d!$N$4:$O$27,2,FALSE)</f>
        <v>#N/A</v>
      </c>
      <c r="V134" s="65" t="b">
        <f t="shared" si="57"/>
        <v>1</v>
      </c>
      <c r="W134" s="34">
        <f t="shared" si="76"/>
        <v>0</v>
      </c>
      <c r="X134" s="43"/>
      <c r="Y134" s="57"/>
      <c r="Z134" s="65" t="e">
        <f>VLOOKUP(Y134,d!$B$32:$C$55,2,FALSE)</f>
        <v>#N/A</v>
      </c>
      <c r="AA134" s="65" t="b">
        <f t="shared" si="58"/>
        <v>1</v>
      </c>
      <c r="AB134" s="34">
        <f t="shared" si="77"/>
        <v>0</v>
      </c>
      <c r="AC134" s="43"/>
      <c r="AD134" s="57"/>
      <c r="AE134" s="65" t="e">
        <f>VLOOKUP(AD134,d!$F$32:$G$55,2,FALSE)</f>
        <v>#N/A</v>
      </c>
      <c r="AF134" s="65" t="b">
        <f t="shared" si="59"/>
        <v>1</v>
      </c>
      <c r="AG134" s="34">
        <f t="shared" si="78"/>
        <v>0</v>
      </c>
      <c r="AH134" s="43"/>
      <c r="AI134" s="57"/>
      <c r="AJ134" s="65" t="e">
        <f>VLOOKUP(AI134,d!$J$32:$K$55,2,FALSE)</f>
        <v>#N/A</v>
      </c>
      <c r="AK134" s="65" t="b">
        <f t="shared" si="60"/>
        <v>1</v>
      </c>
      <c r="AL134" s="34">
        <f t="shared" si="79"/>
        <v>0</v>
      </c>
      <c r="AM134" s="43"/>
      <c r="AN134" s="57"/>
      <c r="AO134" s="65" t="e">
        <f>VLOOKUP(AN134,d!$N$32:$O$55,2,FALSE)</f>
        <v>#N/A</v>
      </c>
      <c r="AP134" s="65" t="b">
        <f t="shared" si="61"/>
        <v>1</v>
      </c>
      <c r="AQ134" s="34">
        <f t="shared" si="80"/>
        <v>0</v>
      </c>
      <c r="AR134" s="43"/>
      <c r="AS134" s="67">
        <f t="shared" si="81"/>
        <v>0</v>
      </c>
      <c r="AT134" s="67">
        <f t="shared" si="82"/>
        <v>0</v>
      </c>
      <c r="AU134" s="26">
        <f t="shared" si="83"/>
        <v>0</v>
      </c>
      <c r="AV134" s="94">
        <f>IF(B132="I",0,SUM(BB132:BB135))</f>
        <v>0</v>
      </c>
      <c r="AW134" s="94">
        <f>IF(AV134=0,0,RANK(AV134,BB$8:BB$1202,0))</f>
        <v>0</v>
      </c>
      <c r="AX134" s="52"/>
      <c r="AZ134" s="50">
        <f>RANK(AU134,AU132:AU135,0)</f>
        <v>1</v>
      </c>
      <c r="BE134" s="52"/>
      <c r="BG134" s="52"/>
    </row>
    <row r="135" spans="1:59" ht="13.5" thickBot="1" x14ac:dyDescent="0.25">
      <c r="A135" s="46">
        <f t="shared" si="88"/>
        <v>0</v>
      </c>
      <c r="B135" s="46"/>
      <c r="C135" s="115" t="s">
        <v>462</v>
      </c>
      <c r="D135" s="49"/>
      <c r="E135" s="69"/>
      <c r="F135" s="70" t="e">
        <f>VLOOKUP(E135,d!$B$4:$C$27,2,FALSE)</f>
        <v>#N/A</v>
      </c>
      <c r="G135" s="70" t="b">
        <f t="shared" si="70"/>
        <v>1</v>
      </c>
      <c r="H135" s="96">
        <f t="shared" si="73"/>
        <v>0</v>
      </c>
      <c r="I135" s="71"/>
      <c r="J135" s="78"/>
      <c r="K135" s="70" t="e">
        <f>VLOOKUP(J135,d!$F$4:$G$27,2,FALSE)</f>
        <v>#N/A</v>
      </c>
      <c r="L135" s="70" t="b">
        <f t="shared" si="55"/>
        <v>1</v>
      </c>
      <c r="M135" s="96">
        <f t="shared" si="74"/>
        <v>0</v>
      </c>
      <c r="N135" s="72"/>
      <c r="O135" s="71"/>
      <c r="P135" s="70" t="e">
        <f>VLOOKUP(O135,d!$J$4:$K$27,2,FALSE)</f>
        <v>#N/A</v>
      </c>
      <c r="Q135" s="70" t="b">
        <f t="shared" si="56"/>
        <v>1</v>
      </c>
      <c r="R135" s="96">
        <f t="shared" si="75"/>
        <v>0</v>
      </c>
      <c r="S135" s="71"/>
      <c r="T135" s="79"/>
      <c r="U135" s="70" t="e">
        <f>VLOOKUP(T135,d!$N$4:$O$27,2,FALSE)</f>
        <v>#N/A</v>
      </c>
      <c r="V135" s="70" t="b">
        <f t="shared" si="57"/>
        <v>1</v>
      </c>
      <c r="W135" s="96">
        <f t="shared" si="76"/>
        <v>0</v>
      </c>
      <c r="X135" s="73"/>
      <c r="Y135" s="71"/>
      <c r="Z135" s="70" t="e">
        <f>VLOOKUP(Y135,d!$B$32:$C$55,2,FALSE)</f>
        <v>#N/A</v>
      </c>
      <c r="AA135" s="70" t="b">
        <f t="shared" si="58"/>
        <v>1</v>
      </c>
      <c r="AB135" s="96">
        <f t="shared" si="77"/>
        <v>0</v>
      </c>
      <c r="AC135" s="73"/>
      <c r="AD135" s="71"/>
      <c r="AE135" s="70" t="e">
        <f>VLOOKUP(AD135,d!$F$32:$G$55,2,FALSE)</f>
        <v>#N/A</v>
      </c>
      <c r="AF135" s="70" t="b">
        <f t="shared" si="59"/>
        <v>1</v>
      </c>
      <c r="AG135" s="96">
        <f t="shared" si="78"/>
        <v>0</v>
      </c>
      <c r="AH135" s="73"/>
      <c r="AI135" s="71"/>
      <c r="AJ135" s="70" t="e">
        <f>VLOOKUP(AI135,d!$J$32:$K$55,2,FALSE)</f>
        <v>#N/A</v>
      </c>
      <c r="AK135" s="70" t="b">
        <f t="shared" si="60"/>
        <v>1</v>
      </c>
      <c r="AL135" s="96">
        <f t="shared" si="79"/>
        <v>0</v>
      </c>
      <c r="AM135" s="73"/>
      <c r="AN135" s="71"/>
      <c r="AO135" s="70" t="e">
        <f>VLOOKUP(AN135,d!$N$32:$O$55,2,FALSE)</f>
        <v>#N/A</v>
      </c>
      <c r="AP135" s="70" t="b">
        <f t="shared" si="61"/>
        <v>1</v>
      </c>
      <c r="AQ135" s="96">
        <f t="shared" si="80"/>
        <v>0</v>
      </c>
      <c r="AR135" s="73"/>
      <c r="AS135" s="74">
        <f t="shared" si="81"/>
        <v>0</v>
      </c>
      <c r="AT135" s="74">
        <f t="shared" si="82"/>
        <v>0</v>
      </c>
      <c r="AU135" s="75">
        <f t="shared" si="83"/>
        <v>0</v>
      </c>
      <c r="AV135" s="90">
        <f>IF(B132="I",0,(AU132+AU133+AU134+AU135-AY135))</f>
        <v>0</v>
      </c>
      <c r="AW135" s="93">
        <f>IF(B132="I",0,IF(BD135&gt;BD$6,0,BD135))</f>
        <v>0</v>
      </c>
      <c r="AX135" s="119">
        <f>MIN(AS132:AS135)</f>
        <v>0</v>
      </c>
      <c r="AY135" s="50">
        <f>MIN(AU132:AU135)</f>
        <v>0</v>
      </c>
      <c r="AZ135" s="50">
        <f>RANK(AU135,AU132:AU135,0)</f>
        <v>1</v>
      </c>
      <c r="BA135" s="118">
        <f>SUM(AS132:AS135)-AX135</f>
        <v>0</v>
      </c>
      <c r="BB135" s="118">
        <f>SUM(AT132:AT135)-(AY135-AX135)</f>
        <v>0</v>
      </c>
      <c r="BC135" s="52">
        <f>IF(B132="I","",IF(SUM(BA132:BB135)=0,AV135,SUM(BA132:BB135)))</f>
        <v>0</v>
      </c>
      <c r="BD135" s="52" t="str">
        <f>IF(B132="I","",IF(BC135=0,"",RANK(BC135,BC$8:BC$500,0)))</f>
        <v/>
      </c>
      <c r="BE135" s="52"/>
      <c r="BG135" s="52"/>
    </row>
    <row r="136" spans="1:59" ht="13.5" thickBot="1" x14ac:dyDescent="0.25">
      <c r="A136" s="28"/>
      <c r="B136" s="46"/>
      <c r="C136" s="114" t="s">
        <v>463</v>
      </c>
      <c r="D136" s="47"/>
      <c r="E136" s="57"/>
      <c r="F136" s="65" t="e">
        <f>VLOOKUP(E136,d!$B$4:$C$27,2,FALSE)</f>
        <v>#N/A</v>
      </c>
      <c r="G136" s="65" t="b">
        <f t="shared" si="70"/>
        <v>1</v>
      </c>
      <c r="H136" s="34">
        <f t="shared" si="73"/>
        <v>0</v>
      </c>
      <c r="I136" s="43"/>
      <c r="J136" s="57"/>
      <c r="K136" s="65" t="e">
        <f>VLOOKUP(J136,d!$F$4:$G$27,2,FALSE)</f>
        <v>#N/A</v>
      </c>
      <c r="L136" s="65" t="b">
        <f t="shared" si="55"/>
        <v>1</v>
      </c>
      <c r="M136" s="34">
        <f t="shared" si="74"/>
        <v>0</v>
      </c>
      <c r="N136" s="66"/>
      <c r="O136" s="57"/>
      <c r="P136" s="65" t="e">
        <f>VLOOKUP(O136,d!$J$4:$K$27,2,FALSE)</f>
        <v>#N/A</v>
      </c>
      <c r="Q136" s="65" t="b">
        <f t="shared" si="56"/>
        <v>1</v>
      </c>
      <c r="R136" s="34">
        <f t="shared" si="75"/>
        <v>0</v>
      </c>
      <c r="S136" s="57"/>
      <c r="T136" s="76"/>
      <c r="U136" s="65" t="e">
        <f>VLOOKUP(T136,d!$N$4:$O$27,2,FALSE)</f>
        <v>#N/A</v>
      </c>
      <c r="V136" s="65" t="b">
        <f t="shared" si="57"/>
        <v>1</v>
      </c>
      <c r="W136" s="34">
        <f t="shared" si="76"/>
        <v>0</v>
      </c>
      <c r="X136" s="43"/>
      <c r="Y136" s="57"/>
      <c r="Z136" s="65" t="e">
        <f>VLOOKUP(Y136,d!$B$32:$C$55,2,FALSE)</f>
        <v>#N/A</v>
      </c>
      <c r="AA136" s="65" t="b">
        <f t="shared" si="58"/>
        <v>1</v>
      </c>
      <c r="AB136" s="34">
        <f t="shared" si="77"/>
        <v>0</v>
      </c>
      <c r="AC136" s="43"/>
      <c r="AD136" s="57"/>
      <c r="AE136" s="65" t="e">
        <f>VLOOKUP(AD136,d!$F$32:$G$55,2,FALSE)</f>
        <v>#N/A</v>
      </c>
      <c r="AF136" s="65" t="b">
        <f t="shared" si="59"/>
        <v>1</v>
      </c>
      <c r="AG136" s="34">
        <f t="shared" si="78"/>
        <v>0</v>
      </c>
      <c r="AH136" s="43"/>
      <c r="AI136" s="57"/>
      <c r="AJ136" s="65" t="e">
        <f>VLOOKUP(AI136,d!$J$32:$K$55,2,FALSE)</f>
        <v>#N/A</v>
      </c>
      <c r="AK136" s="65" t="b">
        <f t="shared" si="60"/>
        <v>1</v>
      </c>
      <c r="AL136" s="34">
        <f t="shared" si="79"/>
        <v>0</v>
      </c>
      <c r="AM136" s="43"/>
      <c r="AN136" s="57"/>
      <c r="AO136" s="65" t="e">
        <f>VLOOKUP(AN136,d!$N$32:$O$55,2,FALSE)</f>
        <v>#N/A</v>
      </c>
      <c r="AP136" s="65" t="b">
        <f t="shared" si="61"/>
        <v>1</v>
      </c>
      <c r="AQ136" s="34">
        <f t="shared" si="80"/>
        <v>0</v>
      </c>
      <c r="AR136" s="43"/>
      <c r="AS136" s="67">
        <f t="shared" si="81"/>
        <v>0</v>
      </c>
      <c r="AT136" s="67">
        <f t="shared" si="82"/>
        <v>0</v>
      </c>
      <c r="AU136" s="67">
        <f t="shared" si="83"/>
        <v>0</v>
      </c>
      <c r="AV136" s="92" t="str">
        <f>IF(A136&gt;" ",A136,"")</f>
        <v/>
      </c>
      <c r="AW136" s="46" t="s">
        <v>107</v>
      </c>
      <c r="AX136" s="52"/>
      <c r="AZ136" s="50">
        <f>RANK(AU136,AU136:AU139,0)</f>
        <v>1</v>
      </c>
      <c r="BE136" s="52"/>
      <c r="BG136" s="52"/>
    </row>
    <row r="137" spans="1:59" ht="13.5" thickBot="1" x14ac:dyDescent="0.25">
      <c r="A137" s="25">
        <f t="shared" ref="A137:A139" si="89">(A136)</f>
        <v>0</v>
      </c>
      <c r="B137" s="46"/>
      <c r="C137" s="114" t="s">
        <v>464</v>
      </c>
      <c r="D137" s="47"/>
      <c r="E137" s="68"/>
      <c r="F137" s="65" t="e">
        <f>VLOOKUP(E137,d!$B$4:$C$27,2,FALSE)</f>
        <v>#N/A</v>
      </c>
      <c r="G137" s="65" t="b">
        <f t="shared" si="70"/>
        <v>1</v>
      </c>
      <c r="H137" s="34">
        <f t="shared" si="73"/>
        <v>0</v>
      </c>
      <c r="I137" s="57"/>
      <c r="J137" s="68"/>
      <c r="K137" s="65" t="e">
        <f>VLOOKUP(J137,d!$F$4:$G$27,2,FALSE)</f>
        <v>#N/A</v>
      </c>
      <c r="L137" s="65" t="b">
        <f t="shared" ref="L137:L200" si="90">ISERROR(K137)</f>
        <v>1</v>
      </c>
      <c r="M137" s="34">
        <f t="shared" si="74"/>
        <v>0</v>
      </c>
      <c r="N137" s="66"/>
      <c r="O137" s="57"/>
      <c r="P137" s="65" t="e">
        <f>VLOOKUP(O137,d!$J$4:$K$27,2,FALSE)</f>
        <v>#N/A</v>
      </c>
      <c r="Q137" s="65" t="b">
        <f t="shared" ref="Q137:Q200" si="91">ISERROR(P137)</f>
        <v>1</v>
      </c>
      <c r="R137" s="34">
        <f t="shared" si="75"/>
        <v>0</v>
      </c>
      <c r="S137" s="57"/>
      <c r="T137" s="76"/>
      <c r="U137" s="65" t="e">
        <f>VLOOKUP(T137,d!$N$4:$O$27,2,FALSE)</f>
        <v>#N/A</v>
      </c>
      <c r="V137" s="65" t="b">
        <f t="shared" ref="V137:V200" si="92">ISERROR(U137)</f>
        <v>1</v>
      </c>
      <c r="W137" s="34">
        <f t="shared" si="76"/>
        <v>0</v>
      </c>
      <c r="X137" s="43"/>
      <c r="Y137" s="57"/>
      <c r="Z137" s="65" t="e">
        <f>VLOOKUP(Y137,d!$B$32:$C$55,2,FALSE)</f>
        <v>#N/A</v>
      </c>
      <c r="AA137" s="65" t="b">
        <f t="shared" ref="AA137:AA200" si="93">ISERROR(Z137)</f>
        <v>1</v>
      </c>
      <c r="AB137" s="34">
        <f t="shared" si="77"/>
        <v>0</v>
      </c>
      <c r="AC137" s="43"/>
      <c r="AD137" s="57"/>
      <c r="AE137" s="65" t="e">
        <f>VLOOKUP(AD137,d!$F$32:$G$55,2,FALSE)</f>
        <v>#N/A</v>
      </c>
      <c r="AF137" s="65" t="b">
        <f t="shared" ref="AF137:AF200" si="94">ISERROR(AE137)</f>
        <v>1</v>
      </c>
      <c r="AG137" s="34">
        <f t="shared" si="78"/>
        <v>0</v>
      </c>
      <c r="AH137" s="43"/>
      <c r="AI137" s="57"/>
      <c r="AJ137" s="65" t="e">
        <f>VLOOKUP(AI137,d!$J$32:$K$55,2,FALSE)</f>
        <v>#N/A</v>
      </c>
      <c r="AK137" s="65" t="b">
        <f t="shared" ref="AK137:AK200" si="95">ISERROR(AJ137)</f>
        <v>1</v>
      </c>
      <c r="AL137" s="34">
        <f t="shared" si="79"/>
        <v>0</v>
      </c>
      <c r="AM137" s="43"/>
      <c r="AN137" s="57"/>
      <c r="AO137" s="65" t="e">
        <f>VLOOKUP(AN137,d!$N$32:$O$55,2,FALSE)</f>
        <v>#N/A</v>
      </c>
      <c r="AP137" s="65" t="b">
        <f t="shared" ref="AP137:AP200" si="96">ISERROR(AO137)</f>
        <v>1</v>
      </c>
      <c r="AQ137" s="34">
        <f t="shared" si="80"/>
        <v>0</v>
      </c>
      <c r="AR137" s="43"/>
      <c r="AS137" s="67">
        <f t="shared" si="81"/>
        <v>0</v>
      </c>
      <c r="AT137" s="67">
        <f t="shared" si="82"/>
        <v>0</v>
      </c>
      <c r="AU137" s="26">
        <f t="shared" si="83"/>
        <v>0</v>
      </c>
      <c r="AV137" s="91">
        <f>IF(B136="I",0,SUM(BA136:BA139))</f>
        <v>0</v>
      </c>
      <c r="AW137" s="91">
        <f>IF(AV137=0,0,RANK(AV137,BA$8:BA$1202,0))</f>
        <v>0</v>
      </c>
      <c r="AX137" s="52"/>
      <c r="AZ137" s="50">
        <f>RANK(AU137,AU136:AU139,0)</f>
        <v>1</v>
      </c>
      <c r="BE137" s="52"/>
      <c r="BG137" s="52"/>
    </row>
    <row r="138" spans="1:59" ht="13.5" thickBot="1" x14ac:dyDescent="0.25">
      <c r="A138" s="25">
        <f t="shared" si="89"/>
        <v>0</v>
      </c>
      <c r="B138" s="46"/>
      <c r="C138" s="114" t="s">
        <v>465</v>
      </c>
      <c r="D138" s="48"/>
      <c r="E138" s="68"/>
      <c r="F138" s="65" t="e">
        <f>VLOOKUP(E138,d!$B$4:$C$27,2,FALSE)</f>
        <v>#N/A</v>
      </c>
      <c r="G138" s="65" t="b">
        <f t="shared" si="70"/>
        <v>1</v>
      </c>
      <c r="H138" s="34">
        <f t="shared" si="73"/>
        <v>0</v>
      </c>
      <c r="I138" s="57"/>
      <c r="J138" s="68"/>
      <c r="K138" s="65" t="e">
        <f>VLOOKUP(J138,d!$F$4:$G$27,2,FALSE)</f>
        <v>#N/A</v>
      </c>
      <c r="L138" s="65" t="b">
        <f t="shared" si="90"/>
        <v>1</v>
      </c>
      <c r="M138" s="34">
        <f t="shared" si="74"/>
        <v>0</v>
      </c>
      <c r="N138" s="66"/>
      <c r="O138" s="57"/>
      <c r="P138" s="65" t="e">
        <f>VLOOKUP(O138,d!$J$4:$K$27,2,FALSE)</f>
        <v>#N/A</v>
      </c>
      <c r="Q138" s="65" t="b">
        <f t="shared" si="91"/>
        <v>1</v>
      </c>
      <c r="R138" s="34">
        <f t="shared" si="75"/>
        <v>0</v>
      </c>
      <c r="S138" s="57"/>
      <c r="T138" s="76"/>
      <c r="U138" s="65" t="e">
        <f>VLOOKUP(T138,d!$N$4:$O$27,2,FALSE)</f>
        <v>#N/A</v>
      </c>
      <c r="V138" s="65" t="b">
        <f t="shared" si="92"/>
        <v>1</v>
      </c>
      <c r="W138" s="34">
        <f t="shared" si="76"/>
        <v>0</v>
      </c>
      <c r="X138" s="43"/>
      <c r="Y138" s="57"/>
      <c r="Z138" s="65" t="e">
        <f>VLOOKUP(Y138,d!$B$32:$C$55,2,FALSE)</f>
        <v>#N/A</v>
      </c>
      <c r="AA138" s="65" t="b">
        <f t="shared" si="93"/>
        <v>1</v>
      </c>
      <c r="AB138" s="34">
        <f t="shared" si="77"/>
        <v>0</v>
      </c>
      <c r="AC138" s="43"/>
      <c r="AD138" s="57"/>
      <c r="AE138" s="65" t="e">
        <f>VLOOKUP(AD138,d!$F$32:$G$55,2,FALSE)</f>
        <v>#N/A</v>
      </c>
      <c r="AF138" s="65" t="b">
        <f t="shared" si="94"/>
        <v>1</v>
      </c>
      <c r="AG138" s="34">
        <f t="shared" si="78"/>
        <v>0</v>
      </c>
      <c r="AH138" s="43"/>
      <c r="AI138" s="57"/>
      <c r="AJ138" s="65" t="e">
        <f>VLOOKUP(AI138,d!$J$32:$K$55,2,FALSE)</f>
        <v>#N/A</v>
      </c>
      <c r="AK138" s="65" t="b">
        <f t="shared" si="95"/>
        <v>1</v>
      </c>
      <c r="AL138" s="34">
        <f t="shared" si="79"/>
        <v>0</v>
      </c>
      <c r="AM138" s="43"/>
      <c r="AN138" s="57"/>
      <c r="AO138" s="65" t="e">
        <f>VLOOKUP(AN138,d!$N$32:$O$55,2,FALSE)</f>
        <v>#N/A</v>
      </c>
      <c r="AP138" s="65" t="b">
        <f t="shared" si="96"/>
        <v>1</v>
      </c>
      <c r="AQ138" s="34">
        <f t="shared" si="80"/>
        <v>0</v>
      </c>
      <c r="AR138" s="43"/>
      <c r="AS138" s="67">
        <f t="shared" si="81"/>
        <v>0</v>
      </c>
      <c r="AT138" s="67">
        <f t="shared" si="82"/>
        <v>0</v>
      </c>
      <c r="AU138" s="26">
        <f t="shared" si="83"/>
        <v>0</v>
      </c>
      <c r="AV138" s="94">
        <f>IF(B136="I",0,SUM(BB136:BB139))</f>
        <v>0</v>
      </c>
      <c r="AW138" s="94">
        <f>IF(AV138=0,0,RANK(AV138,BB$8:BB$1202,0))</f>
        <v>0</v>
      </c>
      <c r="AX138" s="52"/>
      <c r="AZ138" s="50">
        <f>RANK(AU138,AU136:AU139,0)</f>
        <v>1</v>
      </c>
      <c r="BE138" s="52"/>
      <c r="BG138" s="52"/>
    </row>
    <row r="139" spans="1:59" ht="13.5" thickBot="1" x14ac:dyDescent="0.25">
      <c r="A139" s="46">
        <f t="shared" si="89"/>
        <v>0</v>
      </c>
      <c r="B139" s="46"/>
      <c r="C139" s="115" t="s">
        <v>466</v>
      </c>
      <c r="D139" s="49"/>
      <c r="E139" s="69"/>
      <c r="F139" s="70" t="e">
        <f>VLOOKUP(E139,d!$B$4:$C$27,2,FALSE)</f>
        <v>#N/A</v>
      </c>
      <c r="G139" s="70" t="b">
        <f t="shared" si="70"/>
        <v>1</v>
      </c>
      <c r="H139" s="96">
        <f t="shared" si="73"/>
        <v>0</v>
      </c>
      <c r="I139" s="71"/>
      <c r="J139" s="78"/>
      <c r="K139" s="70" t="e">
        <f>VLOOKUP(J139,d!$F$4:$G$27,2,FALSE)</f>
        <v>#N/A</v>
      </c>
      <c r="L139" s="70" t="b">
        <f t="shared" si="90"/>
        <v>1</v>
      </c>
      <c r="M139" s="96">
        <f t="shared" si="74"/>
        <v>0</v>
      </c>
      <c r="N139" s="72"/>
      <c r="O139" s="71"/>
      <c r="P139" s="70" t="e">
        <f>VLOOKUP(O139,d!$J$4:$K$27,2,FALSE)</f>
        <v>#N/A</v>
      </c>
      <c r="Q139" s="70" t="b">
        <f t="shared" si="91"/>
        <v>1</v>
      </c>
      <c r="R139" s="96">
        <f t="shared" si="75"/>
        <v>0</v>
      </c>
      <c r="S139" s="71"/>
      <c r="T139" s="79"/>
      <c r="U139" s="70" t="e">
        <f>VLOOKUP(T139,d!$N$4:$O$27,2,FALSE)</f>
        <v>#N/A</v>
      </c>
      <c r="V139" s="70" t="b">
        <f t="shared" si="92"/>
        <v>1</v>
      </c>
      <c r="W139" s="96">
        <f t="shared" si="76"/>
        <v>0</v>
      </c>
      <c r="X139" s="73"/>
      <c r="Y139" s="71"/>
      <c r="Z139" s="70" t="e">
        <f>VLOOKUP(Y139,d!$B$32:$C$55,2,FALSE)</f>
        <v>#N/A</v>
      </c>
      <c r="AA139" s="70" t="b">
        <f t="shared" si="93"/>
        <v>1</v>
      </c>
      <c r="AB139" s="96">
        <f t="shared" si="77"/>
        <v>0</v>
      </c>
      <c r="AC139" s="73"/>
      <c r="AD139" s="71"/>
      <c r="AE139" s="70" t="e">
        <f>VLOOKUP(AD139,d!$F$32:$G$55,2,FALSE)</f>
        <v>#N/A</v>
      </c>
      <c r="AF139" s="70" t="b">
        <f t="shared" si="94"/>
        <v>1</v>
      </c>
      <c r="AG139" s="96">
        <f t="shared" si="78"/>
        <v>0</v>
      </c>
      <c r="AH139" s="73"/>
      <c r="AI139" s="71"/>
      <c r="AJ139" s="70" t="e">
        <f>VLOOKUP(AI139,d!$J$32:$K$55,2,FALSE)</f>
        <v>#N/A</v>
      </c>
      <c r="AK139" s="70" t="b">
        <f t="shared" si="95"/>
        <v>1</v>
      </c>
      <c r="AL139" s="96">
        <f t="shared" si="79"/>
        <v>0</v>
      </c>
      <c r="AM139" s="73"/>
      <c r="AN139" s="71"/>
      <c r="AO139" s="70" t="e">
        <f>VLOOKUP(AN139,d!$N$32:$O$55,2,FALSE)</f>
        <v>#N/A</v>
      </c>
      <c r="AP139" s="70" t="b">
        <f t="shared" si="96"/>
        <v>1</v>
      </c>
      <c r="AQ139" s="96">
        <f t="shared" si="80"/>
        <v>0</v>
      </c>
      <c r="AR139" s="73"/>
      <c r="AS139" s="74">
        <f t="shared" si="81"/>
        <v>0</v>
      </c>
      <c r="AT139" s="74">
        <f t="shared" si="82"/>
        <v>0</v>
      </c>
      <c r="AU139" s="75">
        <f t="shared" si="83"/>
        <v>0</v>
      </c>
      <c r="AV139" s="90">
        <f>IF(B136="I",0,(AU136+AU137+AU138+AU139-AY139))</f>
        <v>0</v>
      </c>
      <c r="AW139" s="93">
        <f>IF(B136="I",0,IF(BD139&gt;BD$6,0,BD139))</f>
        <v>0</v>
      </c>
      <c r="AX139" s="119">
        <f>MIN(AS136:AS139)</f>
        <v>0</v>
      </c>
      <c r="AY139" s="50">
        <f>MIN(AU136:AU139)</f>
        <v>0</v>
      </c>
      <c r="AZ139" s="50">
        <f>RANK(AU139,AU136:AU139,0)</f>
        <v>1</v>
      </c>
      <c r="BA139" s="118">
        <f>SUM(AS136:AS139)-AX139</f>
        <v>0</v>
      </c>
      <c r="BB139" s="118">
        <f>SUM(AT136:AT139)-(AY139-AX139)</f>
        <v>0</v>
      </c>
      <c r="BC139" s="52">
        <f>IF(B136="I","",IF(SUM(BA136:BB139)=0,AV139,SUM(BA136:BB139)))</f>
        <v>0</v>
      </c>
      <c r="BD139" s="52" t="str">
        <f>IF(B136="I","",IF(BC139=0,"",RANK(BC139,BC$8:BC$500,0)))</f>
        <v/>
      </c>
      <c r="BE139" s="52"/>
      <c r="BG139" s="52"/>
    </row>
    <row r="140" spans="1:59" ht="13.5" thickBot="1" x14ac:dyDescent="0.25">
      <c r="A140" s="28"/>
      <c r="B140" s="46"/>
      <c r="C140" s="114" t="s">
        <v>467</v>
      </c>
      <c r="D140" s="47"/>
      <c r="E140" s="57"/>
      <c r="F140" s="65" t="e">
        <f>VLOOKUP(E140,d!$B$4:$C$27,2,FALSE)</f>
        <v>#N/A</v>
      </c>
      <c r="G140" s="65" t="b">
        <f t="shared" si="70"/>
        <v>1</v>
      </c>
      <c r="H140" s="34">
        <f t="shared" si="73"/>
        <v>0</v>
      </c>
      <c r="I140" s="43"/>
      <c r="J140" s="57"/>
      <c r="K140" s="65" t="e">
        <f>VLOOKUP(J140,d!$F$4:$G$27,2,FALSE)</f>
        <v>#N/A</v>
      </c>
      <c r="L140" s="65" t="b">
        <f t="shared" si="90"/>
        <v>1</v>
      </c>
      <c r="M140" s="34">
        <f t="shared" si="74"/>
        <v>0</v>
      </c>
      <c r="N140" s="66"/>
      <c r="O140" s="57"/>
      <c r="P140" s="65" t="e">
        <f>VLOOKUP(O140,d!$J$4:$K$27,2,FALSE)</f>
        <v>#N/A</v>
      </c>
      <c r="Q140" s="65" t="b">
        <f t="shared" si="91"/>
        <v>1</v>
      </c>
      <c r="R140" s="34">
        <f t="shared" si="75"/>
        <v>0</v>
      </c>
      <c r="S140" s="57"/>
      <c r="T140" s="76"/>
      <c r="U140" s="65" t="e">
        <f>VLOOKUP(T140,d!$N$4:$O$27,2,FALSE)</f>
        <v>#N/A</v>
      </c>
      <c r="V140" s="65" t="b">
        <f t="shared" si="92"/>
        <v>1</v>
      </c>
      <c r="W140" s="34">
        <f t="shared" si="76"/>
        <v>0</v>
      </c>
      <c r="X140" s="43"/>
      <c r="Y140" s="57"/>
      <c r="Z140" s="65" t="e">
        <f>VLOOKUP(Y140,d!$B$32:$C$55,2,FALSE)</f>
        <v>#N/A</v>
      </c>
      <c r="AA140" s="65" t="b">
        <f t="shared" si="93"/>
        <v>1</v>
      </c>
      <c r="AB140" s="34">
        <f t="shared" si="77"/>
        <v>0</v>
      </c>
      <c r="AC140" s="43"/>
      <c r="AD140" s="57"/>
      <c r="AE140" s="65" t="e">
        <f>VLOOKUP(AD140,d!$F$32:$G$55,2,FALSE)</f>
        <v>#N/A</v>
      </c>
      <c r="AF140" s="65" t="b">
        <f t="shared" si="94"/>
        <v>1</v>
      </c>
      <c r="AG140" s="34">
        <f t="shared" si="78"/>
        <v>0</v>
      </c>
      <c r="AH140" s="43"/>
      <c r="AI140" s="57"/>
      <c r="AJ140" s="65" t="e">
        <f>VLOOKUP(AI140,d!$J$32:$K$55,2,FALSE)</f>
        <v>#N/A</v>
      </c>
      <c r="AK140" s="65" t="b">
        <f t="shared" si="95"/>
        <v>1</v>
      </c>
      <c r="AL140" s="34">
        <f t="shared" si="79"/>
        <v>0</v>
      </c>
      <c r="AM140" s="43"/>
      <c r="AN140" s="57"/>
      <c r="AO140" s="65" t="e">
        <f>VLOOKUP(AN140,d!$N$32:$O$55,2,FALSE)</f>
        <v>#N/A</v>
      </c>
      <c r="AP140" s="65" t="b">
        <f t="shared" si="96"/>
        <v>1</v>
      </c>
      <c r="AQ140" s="34">
        <f t="shared" si="80"/>
        <v>0</v>
      </c>
      <c r="AR140" s="43"/>
      <c r="AS140" s="67">
        <f t="shared" si="81"/>
        <v>0</v>
      </c>
      <c r="AT140" s="67">
        <f t="shared" si="82"/>
        <v>0</v>
      </c>
      <c r="AU140" s="67">
        <f t="shared" si="83"/>
        <v>0</v>
      </c>
      <c r="AV140" s="92" t="str">
        <f>IF(A140&gt;" ",A140,"")</f>
        <v/>
      </c>
      <c r="AW140" s="46" t="s">
        <v>107</v>
      </c>
      <c r="AX140" s="52"/>
      <c r="AZ140" s="50">
        <f>RANK(AU140,AU140:AU143,0)</f>
        <v>1</v>
      </c>
      <c r="BE140" s="52"/>
      <c r="BG140" s="52"/>
    </row>
    <row r="141" spans="1:59" ht="13.5" thickBot="1" x14ac:dyDescent="0.25">
      <c r="A141" s="25">
        <f t="shared" ref="A141:B143" si="97">(A140)</f>
        <v>0</v>
      </c>
      <c r="B141" s="46">
        <f t="shared" si="97"/>
        <v>0</v>
      </c>
      <c r="C141" s="114" t="s">
        <v>468</v>
      </c>
      <c r="D141" s="47"/>
      <c r="E141" s="68"/>
      <c r="F141" s="65" t="e">
        <f>VLOOKUP(E141,d!$B$4:$C$27,2,FALSE)</f>
        <v>#N/A</v>
      </c>
      <c r="G141" s="65" t="b">
        <f t="shared" si="70"/>
        <v>1</v>
      </c>
      <c r="H141" s="34">
        <f t="shared" si="73"/>
        <v>0</v>
      </c>
      <c r="I141" s="57"/>
      <c r="J141" s="68"/>
      <c r="K141" s="65" t="e">
        <f>VLOOKUP(J141,d!$F$4:$G$27,2,FALSE)</f>
        <v>#N/A</v>
      </c>
      <c r="L141" s="65" t="b">
        <f t="shared" si="90"/>
        <v>1</v>
      </c>
      <c r="M141" s="34">
        <f t="shared" si="74"/>
        <v>0</v>
      </c>
      <c r="N141" s="66"/>
      <c r="O141" s="57"/>
      <c r="P141" s="65" t="e">
        <f>VLOOKUP(O141,d!$J$4:$K$27,2,FALSE)</f>
        <v>#N/A</v>
      </c>
      <c r="Q141" s="65" t="b">
        <f t="shared" si="91"/>
        <v>1</v>
      </c>
      <c r="R141" s="34">
        <f t="shared" si="75"/>
        <v>0</v>
      </c>
      <c r="S141" s="57"/>
      <c r="T141" s="76"/>
      <c r="U141" s="65" t="e">
        <f>VLOOKUP(T141,d!$N$4:$O$27,2,FALSE)</f>
        <v>#N/A</v>
      </c>
      <c r="V141" s="65" t="b">
        <f t="shared" si="92"/>
        <v>1</v>
      </c>
      <c r="W141" s="34">
        <f t="shared" si="76"/>
        <v>0</v>
      </c>
      <c r="X141" s="43"/>
      <c r="Y141" s="57"/>
      <c r="Z141" s="65" t="e">
        <f>VLOOKUP(Y141,d!$B$32:$C$55,2,FALSE)</f>
        <v>#N/A</v>
      </c>
      <c r="AA141" s="65" t="b">
        <f t="shared" si="93"/>
        <v>1</v>
      </c>
      <c r="AB141" s="34">
        <f t="shared" si="77"/>
        <v>0</v>
      </c>
      <c r="AC141" s="43"/>
      <c r="AD141" s="57"/>
      <c r="AE141" s="65" t="e">
        <f>VLOOKUP(AD141,d!$F$32:$G$55,2,FALSE)</f>
        <v>#N/A</v>
      </c>
      <c r="AF141" s="65" t="b">
        <f t="shared" si="94"/>
        <v>1</v>
      </c>
      <c r="AG141" s="34">
        <f t="shared" si="78"/>
        <v>0</v>
      </c>
      <c r="AH141" s="43"/>
      <c r="AI141" s="57"/>
      <c r="AJ141" s="65" t="e">
        <f>VLOOKUP(AI141,d!$J$32:$K$55,2,FALSE)</f>
        <v>#N/A</v>
      </c>
      <c r="AK141" s="65" t="b">
        <f t="shared" si="95"/>
        <v>1</v>
      </c>
      <c r="AL141" s="34">
        <f t="shared" si="79"/>
        <v>0</v>
      </c>
      <c r="AM141" s="43"/>
      <c r="AN141" s="57"/>
      <c r="AO141" s="65" t="e">
        <f>VLOOKUP(AN141,d!$N$32:$O$55,2,FALSE)</f>
        <v>#N/A</v>
      </c>
      <c r="AP141" s="65" t="b">
        <f t="shared" si="96"/>
        <v>1</v>
      </c>
      <c r="AQ141" s="34">
        <f t="shared" si="80"/>
        <v>0</v>
      </c>
      <c r="AR141" s="43"/>
      <c r="AS141" s="67">
        <f t="shared" si="81"/>
        <v>0</v>
      </c>
      <c r="AT141" s="67">
        <f t="shared" si="82"/>
        <v>0</v>
      </c>
      <c r="AU141" s="26">
        <f t="shared" si="83"/>
        <v>0</v>
      </c>
      <c r="AV141" s="91">
        <f>IF(B140="I",0,SUM(BA140:BA143))</f>
        <v>0</v>
      </c>
      <c r="AW141" s="91">
        <f>IF(AV141=0,0,RANK(AV141,BA$8:BA$1202,0))</f>
        <v>0</v>
      </c>
      <c r="AX141" s="52"/>
      <c r="AZ141" s="50">
        <f>RANK(AU141,AU140:AU143,0)</f>
        <v>1</v>
      </c>
      <c r="BE141" s="52"/>
      <c r="BG141" s="52"/>
    </row>
    <row r="142" spans="1:59" ht="13.5" thickBot="1" x14ac:dyDescent="0.25">
      <c r="A142" s="25">
        <f t="shared" si="97"/>
        <v>0</v>
      </c>
      <c r="B142" s="46"/>
      <c r="C142" s="114" t="s">
        <v>469</v>
      </c>
      <c r="D142" s="48"/>
      <c r="E142" s="68"/>
      <c r="F142" s="65" t="e">
        <f>VLOOKUP(E142,d!$B$4:$C$27,2,FALSE)</f>
        <v>#N/A</v>
      </c>
      <c r="G142" s="65" t="b">
        <f t="shared" si="70"/>
        <v>1</v>
      </c>
      <c r="H142" s="34">
        <f t="shared" si="73"/>
        <v>0</v>
      </c>
      <c r="I142" s="57"/>
      <c r="J142" s="68"/>
      <c r="K142" s="65" t="e">
        <f>VLOOKUP(J142,d!$F$4:$G$27,2,FALSE)</f>
        <v>#N/A</v>
      </c>
      <c r="L142" s="65" t="b">
        <f t="shared" si="90"/>
        <v>1</v>
      </c>
      <c r="M142" s="34">
        <f t="shared" si="74"/>
        <v>0</v>
      </c>
      <c r="N142" s="66"/>
      <c r="O142" s="57"/>
      <c r="P142" s="65" t="e">
        <f>VLOOKUP(O142,d!$J$4:$K$27,2,FALSE)</f>
        <v>#N/A</v>
      </c>
      <c r="Q142" s="65" t="b">
        <f t="shared" si="91"/>
        <v>1</v>
      </c>
      <c r="R142" s="34">
        <f t="shared" si="75"/>
        <v>0</v>
      </c>
      <c r="S142" s="57"/>
      <c r="T142" s="76"/>
      <c r="U142" s="65" t="e">
        <f>VLOOKUP(T142,d!$N$4:$O$27,2,FALSE)</f>
        <v>#N/A</v>
      </c>
      <c r="V142" s="65" t="b">
        <f t="shared" si="92"/>
        <v>1</v>
      </c>
      <c r="W142" s="34">
        <f t="shared" si="76"/>
        <v>0</v>
      </c>
      <c r="X142" s="43"/>
      <c r="Y142" s="57"/>
      <c r="Z142" s="65" t="e">
        <f>VLOOKUP(Y142,d!$B$32:$C$55,2,FALSE)</f>
        <v>#N/A</v>
      </c>
      <c r="AA142" s="65" t="b">
        <f t="shared" si="93"/>
        <v>1</v>
      </c>
      <c r="AB142" s="34">
        <f t="shared" si="77"/>
        <v>0</v>
      </c>
      <c r="AC142" s="43"/>
      <c r="AD142" s="57"/>
      <c r="AE142" s="65" t="e">
        <f>VLOOKUP(AD142,d!$F$32:$G$55,2,FALSE)</f>
        <v>#N/A</v>
      </c>
      <c r="AF142" s="65" t="b">
        <f t="shared" si="94"/>
        <v>1</v>
      </c>
      <c r="AG142" s="34">
        <f t="shared" si="78"/>
        <v>0</v>
      </c>
      <c r="AH142" s="43"/>
      <c r="AI142" s="57"/>
      <c r="AJ142" s="65" t="e">
        <f>VLOOKUP(AI142,d!$J$32:$K$55,2,FALSE)</f>
        <v>#N/A</v>
      </c>
      <c r="AK142" s="65" t="b">
        <f t="shared" si="95"/>
        <v>1</v>
      </c>
      <c r="AL142" s="34">
        <f t="shared" si="79"/>
        <v>0</v>
      </c>
      <c r="AM142" s="43"/>
      <c r="AN142" s="57"/>
      <c r="AO142" s="65" t="e">
        <f>VLOOKUP(AN142,d!$N$32:$O$55,2,FALSE)</f>
        <v>#N/A</v>
      </c>
      <c r="AP142" s="65" t="b">
        <f t="shared" si="96"/>
        <v>1</v>
      </c>
      <c r="AQ142" s="34">
        <f t="shared" si="80"/>
        <v>0</v>
      </c>
      <c r="AR142" s="43"/>
      <c r="AS142" s="67">
        <f t="shared" si="81"/>
        <v>0</v>
      </c>
      <c r="AT142" s="67">
        <f t="shared" si="82"/>
        <v>0</v>
      </c>
      <c r="AU142" s="26">
        <f t="shared" si="83"/>
        <v>0</v>
      </c>
      <c r="AV142" s="94">
        <f>IF(B140="I",0,SUM(BB140:BB143))</f>
        <v>0</v>
      </c>
      <c r="AW142" s="94">
        <f>IF(AV142=0,0,RANK(AV142,BB$8:BB$1202,0))</f>
        <v>0</v>
      </c>
      <c r="AX142" s="52"/>
      <c r="AZ142" s="50">
        <f>RANK(AU142,AU140:AU143,0)</f>
        <v>1</v>
      </c>
      <c r="BE142" s="52"/>
      <c r="BG142" s="52"/>
    </row>
    <row r="143" spans="1:59" ht="13.5" thickBot="1" x14ac:dyDescent="0.25">
      <c r="A143" s="46">
        <f t="shared" si="97"/>
        <v>0</v>
      </c>
      <c r="B143" s="46"/>
      <c r="C143" s="115" t="s">
        <v>470</v>
      </c>
      <c r="D143" s="49"/>
      <c r="E143" s="69"/>
      <c r="F143" s="70" t="e">
        <f>VLOOKUP(E143,d!$B$4:$C$27,2,FALSE)</f>
        <v>#N/A</v>
      </c>
      <c r="G143" s="70" t="b">
        <f t="shared" si="70"/>
        <v>1</v>
      </c>
      <c r="H143" s="96">
        <f t="shared" si="73"/>
        <v>0</v>
      </c>
      <c r="I143" s="71"/>
      <c r="J143" s="78"/>
      <c r="K143" s="70" t="e">
        <f>VLOOKUP(J143,d!$F$4:$G$27,2,FALSE)</f>
        <v>#N/A</v>
      </c>
      <c r="L143" s="70" t="b">
        <f t="shared" si="90"/>
        <v>1</v>
      </c>
      <c r="M143" s="96">
        <f t="shared" si="74"/>
        <v>0</v>
      </c>
      <c r="N143" s="72"/>
      <c r="O143" s="71"/>
      <c r="P143" s="70" t="e">
        <f>VLOOKUP(O143,d!$J$4:$K$27,2,FALSE)</f>
        <v>#N/A</v>
      </c>
      <c r="Q143" s="70" t="b">
        <f t="shared" si="91"/>
        <v>1</v>
      </c>
      <c r="R143" s="96">
        <f t="shared" si="75"/>
        <v>0</v>
      </c>
      <c r="S143" s="71"/>
      <c r="T143" s="79"/>
      <c r="U143" s="70" t="e">
        <f>VLOOKUP(T143,d!$N$4:$O$27,2,FALSE)</f>
        <v>#N/A</v>
      </c>
      <c r="V143" s="70" t="b">
        <f t="shared" si="92"/>
        <v>1</v>
      </c>
      <c r="W143" s="96">
        <f t="shared" si="76"/>
        <v>0</v>
      </c>
      <c r="X143" s="73"/>
      <c r="Y143" s="71"/>
      <c r="Z143" s="70" t="e">
        <f>VLOOKUP(Y143,d!$B$32:$C$55,2,FALSE)</f>
        <v>#N/A</v>
      </c>
      <c r="AA143" s="70" t="b">
        <f t="shared" si="93"/>
        <v>1</v>
      </c>
      <c r="AB143" s="96">
        <f t="shared" si="77"/>
        <v>0</v>
      </c>
      <c r="AC143" s="73"/>
      <c r="AD143" s="71"/>
      <c r="AE143" s="70" t="e">
        <f>VLOOKUP(AD143,d!$F$32:$G$55,2,FALSE)</f>
        <v>#N/A</v>
      </c>
      <c r="AF143" s="70" t="b">
        <f t="shared" si="94"/>
        <v>1</v>
      </c>
      <c r="AG143" s="96">
        <f t="shared" si="78"/>
        <v>0</v>
      </c>
      <c r="AH143" s="73"/>
      <c r="AI143" s="71"/>
      <c r="AJ143" s="70" t="e">
        <f>VLOOKUP(AI143,d!$J$32:$K$55,2,FALSE)</f>
        <v>#N/A</v>
      </c>
      <c r="AK143" s="70" t="b">
        <f t="shared" si="95"/>
        <v>1</v>
      </c>
      <c r="AL143" s="96">
        <f t="shared" si="79"/>
        <v>0</v>
      </c>
      <c r="AM143" s="73"/>
      <c r="AN143" s="71"/>
      <c r="AO143" s="70" t="e">
        <f>VLOOKUP(AN143,d!$N$32:$O$55,2,FALSE)</f>
        <v>#N/A</v>
      </c>
      <c r="AP143" s="70" t="b">
        <f t="shared" si="96"/>
        <v>1</v>
      </c>
      <c r="AQ143" s="96">
        <f t="shared" si="80"/>
        <v>0</v>
      </c>
      <c r="AR143" s="73"/>
      <c r="AS143" s="74">
        <f t="shared" si="81"/>
        <v>0</v>
      </c>
      <c r="AT143" s="74">
        <f t="shared" si="82"/>
        <v>0</v>
      </c>
      <c r="AU143" s="75">
        <f t="shared" si="83"/>
        <v>0</v>
      </c>
      <c r="AV143" s="90">
        <f>IF(B140="I",0,(AU140+AU141+AU142+AU143-AY143))</f>
        <v>0</v>
      </c>
      <c r="AW143" s="93">
        <f>IF(B140="I",0,IF(BD143&gt;BD$6,0,BD143))</f>
        <v>0</v>
      </c>
      <c r="AX143" s="119">
        <f>MIN(AS140:AS143)</f>
        <v>0</v>
      </c>
      <c r="AY143" s="50">
        <f>MIN(AU140:AU143)</f>
        <v>0</v>
      </c>
      <c r="AZ143" s="50">
        <f>RANK(AU143,AU140:AU143,0)</f>
        <v>1</v>
      </c>
      <c r="BA143" s="118">
        <f>SUM(AS140:AS143)-AX143</f>
        <v>0</v>
      </c>
      <c r="BB143" s="118">
        <f>SUM(AT140:AT143)-(AY143-AX143)</f>
        <v>0</v>
      </c>
      <c r="BC143" s="52">
        <f>IF(B140="I","",IF(SUM(BA140:BB143)=0,AV143,SUM(BA140:BB143)))</f>
        <v>0</v>
      </c>
      <c r="BD143" s="52" t="str">
        <f>IF(B140="I","",IF(BC143=0,"",RANK(BC143,BC$8:BC$500,0)))</f>
        <v/>
      </c>
      <c r="BE143" s="52"/>
      <c r="BG143" s="52"/>
    </row>
    <row r="144" spans="1:59" ht="13.5" thickBot="1" x14ac:dyDescent="0.25">
      <c r="A144" s="28"/>
      <c r="B144" s="46"/>
      <c r="C144" s="114" t="s">
        <v>471</v>
      </c>
      <c r="D144" s="47"/>
      <c r="E144" s="57"/>
      <c r="F144" s="65" t="e">
        <f>VLOOKUP(E144,d!$B$4:$C$27,2,FALSE)</f>
        <v>#N/A</v>
      </c>
      <c r="G144" s="65" t="b">
        <f t="shared" si="70"/>
        <v>1</v>
      </c>
      <c r="H144" s="34">
        <f t="shared" si="73"/>
        <v>0</v>
      </c>
      <c r="I144" s="43"/>
      <c r="J144" s="57"/>
      <c r="K144" s="65" t="e">
        <f>VLOOKUP(J144,d!$F$4:$G$27,2,FALSE)</f>
        <v>#N/A</v>
      </c>
      <c r="L144" s="65" t="b">
        <f t="shared" si="90"/>
        <v>1</v>
      </c>
      <c r="M144" s="34">
        <f t="shared" si="74"/>
        <v>0</v>
      </c>
      <c r="N144" s="66"/>
      <c r="O144" s="57"/>
      <c r="P144" s="65" t="e">
        <f>VLOOKUP(O144,d!$J$4:$K$27,2,FALSE)</f>
        <v>#N/A</v>
      </c>
      <c r="Q144" s="65" t="b">
        <f t="shared" si="91"/>
        <v>1</v>
      </c>
      <c r="R144" s="34">
        <f t="shared" si="75"/>
        <v>0</v>
      </c>
      <c r="S144" s="57"/>
      <c r="T144" s="76"/>
      <c r="U144" s="65" t="e">
        <f>VLOOKUP(T144,d!$N$4:$O$27,2,FALSE)</f>
        <v>#N/A</v>
      </c>
      <c r="V144" s="65" t="b">
        <f t="shared" si="92"/>
        <v>1</v>
      </c>
      <c r="W144" s="34">
        <f t="shared" si="76"/>
        <v>0</v>
      </c>
      <c r="X144" s="43"/>
      <c r="Y144" s="57"/>
      <c r="Z144" s="65" t="e">
        <f>VLOOKUP(Y144,d!$B$32:$C$55,2,FALSE)</f>
        <v>#N/A</v>
      </c>
      <c r="AA144" s="65" t="b">
        <f t="shared" si="93"/>
        <v>1</v>
      </c>
      <c r="AB144" s="34">
        <f t="shared" si="77"/>
        <v>0</v>
      </c>
      <c r="AC144" s="43"/>
      <c r="AD144" s="57"/>
      <c r="AE144" s="65" t="e">
        <f>VLOOKUP(AD144,d!$F$32:$G$55,2,FALSE)</f>
        <v>#N/A</v>
      </c>
      <c r="AF144" s="65" t="b">
        <f t="shared" si="94"/>
        <v>1</v>
      </c>
      <c r="AG144" s="34">
        <f t="shared" si="78"/>
        <v>0</v>
      </c>
      <c r="AH144" s="43"/>
      <c r="AI144" s="57"/>
      <c r="AJ144" s="65" t="e">
        <f>VLOOKUP(AI144,d!$J$32:$K$55,2,FALSE)</f>
        <v>#N/A</v>
      </c>
      <c r="AK144" s="65" t="b">
        <f t="shared" si="95"/>
        <v>1</v>
      </c>
      <c r="AL144" s="34">
        <f t="shared" si="79"/>
        <v>0</v>
      </c>
      <c r="AM144" s="43"/>
      <c r="AN144" s="57"/>
      <c r="AO144" s="65" t="e">
        <f>VLOOKUP(AN144,d!$N$32:$O$55,2,FALSE)</f>
        <v>#N/A</v>
      </c>
      <c r="AP144" s="65" t="b">
        <f t="shared" si="96"/>
        <v>1</v>
      </c>
      <c r="AQ144" s="34">
        <f t="shared" si="80"/>
        <v>0</v>
      </c>
      <c r="AR144" s="43"/>
      <c r="AS144" s="67">
        <f t="shared" si="81"/>
        <v>0</v>
      </c>
      <c r="AT144" s="67">
        <f t="shared" si="82"/>
        <v>0</v>
      </c>
      <c r="AU144" s="67">
        <f t="shared" si="83"/>
        <v>0</v>
      </c>
      <c r="AV144" s="92" t="str">
        <f>IF(A144&gt;" ",A144,"")</f>
        <v/>
      </c>
      <c r="AW144" s="46" t="s">
        <v>107</v>
      </c>
      <c r="AX144" s="52"/>
      <c r="AZ144" s="50">
        <f>RANK(AU144,AU144:AU147,0)</f>
        <v>1</v>
      </c>
      <c r="BE144" s="52"/>
      <c r="BG144" s="52"/>
    </row>
    <row r="145" spans="1:59" ht="13.5" thickBot="1" x14ac:dyDescent="0.25">
      <c r="A145" s="25">
        <f t="shared" ref="A145:A147" si="98">(A144)</f>
        <v>0</v>
      </c>
      <c r="B145" s="46"/>
      <c r="C145" s="114" t="s">
        <v>472</v>
      </c>
      <c r="D145" s="47"/>
      <c r="E145" s="68"/>
      <c r="F145" s="65" t="e">
        <f>VLOOKUP(E145,d!$B$4:$C$27,2,FALSE)</f>
        <v>#N/A</v>
      </c>
      <c r="G145" s="65" t="b">
        <f t="shared" si="70"/>
        <v>1</v>
      </c>
      <c r="H145" s="34">
        <f t="shared" si="73"/>
        <v>0</v>
      </c>
      <c r="I145" s="57"/>
      <c r="J145" s="68"/>
      <c r="K145" s="65" t="e">
        <f>VLOOKUP(J145,d!$F$4:$G$27,2,FALSE)</f>
        <v>#N/A</v>
      </c>
      <c r="L145" s="65" t="b">
        <f t="shared" si="90"/>
        <v>1</v>
      </c>
      <c r="M145" s="34">
        <f t="shared" si="74"/>
        <v>0</v>
      </c>
      <c r="N145" s="66"/>
      <c r="O145" s="57"/>
      <c r="P145" s="65" t="e">
        <f>VLOOKUP(O145,d!$J$4:$K$27,2,FALSE)</f>
        <v>#N/A</v>
      </c>
      <c r="Q145" s="65" t="b">
        <f t="shared" si="91"/>
        <v>1</v>
      </c>
      <c r="R145" s="34">
        <f t="shared" si="75"/>
        <v>0</v>
      </c>
      <c r="S145" s="57"/>
      <c r="T145" s="76"/>
      <c r="U145" s="65" t="e">
        <f>VLOOKUP(T145,d!$N$4:$O$27,2,FALSE)</f>
        <v>#N/A</v>
      </c>
      <c r="V145" s="65" t="b">
        <f t="shared" si="92"/>
        <v>1</v>
      </c>
      <c r="W145" s="34">
        <f t="shared" si="76"/>
        <v>0</v>
      </c>
      <c r="X145" s="43"/>
      <c r="Y145" s="57"/>
      <c r="Z145" s="65" t="e">
        <f>VLOOKUP(Y145,d!$B$32:$C$55,2,FALSE)</f>
        <v>#N/A</v>
      </c>
      <c r="AA145" s="65" t="b">
        <f t="shared" si="93"/>
        <v>1</v>
      </c>
      <c r="AB145" s="34">
        <f t="shared" si="77"/>
        <v>0</v>
      </c>
      <c r="AC145" s="43"/>
      <c r="AD145" s="57"/>
      <c r="AE145" s="65" t="e">
        <f>VLOOKUP(AD145,d!$F$32:$G$55,2,FALSE)</f>
        <v>#N/A</v>
      </c>
      <c r="AF145" s="65" t="b">
        <f t="shared" si="94"/>
        <v>1</v>
      </c>
      <c r="AG145" s="34">
        <f t="shared" si="78"/>
        <v>0</v>
      </c>
      <c r="AH145" s="43"/>
      <c r="AI145" s="57"/>
      <c r="AJ145" s="65" t="e">
        <f>VLOOKUP(AI145,d!$J$32:$K$55,2,FALSE)</f>
        <v>#N/A</v>
      </c>
      <c r="AK145" s="65" t="b">
        <f t="shared" si="95"/>
        <v>1</v>
      </c>
      <c r="AL145" s="34">
        <f t="shared" si="79"/>
        <v>0</v>
      </c>
      <c r="AM145" s="43"/>
      <c r="AN145" s="57"/>
      <c r="AO145" s="65" t="e">
        <f>VLOOKUP(AN145,d!$N$32:$O$55,2,FALSE)</f>
        <v>#N/A</v>
      </c>
      <c r="AP145" s="65" t="b">
        <f t="shared" si="96"/>
        <v>1</v>
      </c>
      <c r="AQ145" s="34">
        <f t="shared" si="80"/>
        <v>0</v>
      </c>
      <c r="AR145" s="43"/>
      <c r="AS145" s="67">
        <f t="shared" si="81"/>
        <v>0</v>
      </c>
      <c r="AT145" s="67">
        <f t="shared" si="82"/>
        <v>0</v>
      </c>
      <c r="AU145" s="26">
        <f t="shared" si="83"/>
        <v>0</v>
      </c>
      <c r="AV145" s="91">
        <f>IF(B144="I",0,SUM(BA144:BA147))</f>
        <v>0</v>
      </c>
      <c r="AW145" s="91">
        <f>IF(AV145=0,0,RANK(AV145,BA$8:BA$1202,0))</f>
        <v>0</v>
      </c>
      <c r="AX145" s="52"/>
      <c r="AZ145" s="50">
        <f>RANK(AU145,AU144:AU147,0)</f>
        <v>1</v>
      </c>
      <c r="BE145" s="52"/>
      <c r="BG145" s="52"/>
    </row>
    <row r="146" spans="1:59" ht="13.5" thickBot="1" x14ac:dyDescent="0.25">
      <c r="A146" s="25">
        <f t="shared" si="98"/>
        <v>0</v>
      </c>
      <c r="B146" s="46"/>
      <c r="C146" s="114" t="s">
        <v>473</v>
      </c>
      <c r="D146" s="48"/>
      <c r="E146" s="68"/>
      <c r="F146" s="65" t="e">
        <f>VLOOKUP(E146,d!$B$4:$C$27,2,FALSE)</f>
        <v>#N/A</v>
      </c>
      <c r="G146" s="65" t="b">
        <f t="shared" si="70"/>
        <v>1</v>
      </c>
      <c r="H146" s="34">
        <f t="shared" si="73"/>
        <v>0</v>
      </c>
      <c r="I146" s="57"/>
      <c r="J146" s="68"/>
      <c r="K146" s="65" t="e">
        <f>VLOOKUP(J146,d!$F$4:$G$27,2,FALSE)</f>
        <v>#N/A</v>
      </c>
      <c r="L146" s="65" t="b">
        <f t="shared" si="90"/>
        <v>1</v>
      </c>
      <c r="M146" s="34">
        <f t="shared" si="74"/>
        <v>0</v>
      </c>
      <c r="N146" s="66"/>
      <c r="O146" s="57"/>
      <c r="P146" s="65" t="e">
        <f>VLOOKUP(O146,d!$J$4:$K$27,2,FALSE)</f>
        <v>#N/A</v>
      </c>
      <c r="Q146" s="65" t="b">
        <f t="shared" si="91"/>
        <v>1</v>
      </c>
      <c r="R146" s="34">
        <f t="shared" si="75"/>
        <v>0</v>
      </c>
      <c r="S146" s="57"/>
      <c r="T146" s="76"/>
      <c r="U146" s="65" t="e">
        <f>VLOOKUP(T146,d!$N$4:$O$27,2,FALSE)</f>
        <v>#N/A</v>
      </c>
      <c r="V146" s="65" t="b">
        <f t="shared" si="92"/>
        <v>1</v>
      </c>
      <c r="W146" s="34">
        <f t="shared" si="76"/>
        <v>0</v>
      </c>
      <c r="X146" s="43"/>
      <c r="Y146" s="57"/>
      <c r="Z146" s="65" t="e">
        <f>VLOOKUP(Y146,d!$B$32:$C$55,2,FALSE)</f>
        <v>#N/A</v>
      </c>
      <c r="AA146" s="65" t="b">
        <f t="shared" si="93"/>
        <v>1</v>
      </c>
      <c r="AB146" s="34">
        <f t="shared" si="77"/>
        <v>0</v>
      </c>
      <c r="AC146" s="43"/>
      <c r="AD146" s="57"/>
      <c r="AE146" s="65" t="e">
        <f>VLOOKUP(AD146,d!$F$32:$G$55,2,FALSE)</f>
        <v>#N/A</v>
      </c>
      <c r="AF146" s="65" t="b">
        <f t="shared" si="94"/>
        <v>1</v>
      </c>
      <c r="AG146" s="34">
        <f t="shared" si="78"/>
        <v>0</v>
      </c>
      <c r="AH146" s="43"/>
      <c r="AI146" s="57"/>
      <c r="AJ146" s="65" t="e">
        <f>VLOOKUP(AI146,d!$J$32:$K$55,2,FALSE)</f>
        <v>#N/A</v>
      </c>
      <c r="AK146" s="65" t="b">
        <f t="shared" si="95"/>
        <v>1</v>
      </c>
      <c r="AL146" s="34">
        <f t="shared" si="79"/>
        <v>0</v>
      </c>
      <c r="AM146" s="43"/>
      <c r="AN146" s="57"/>
      <c r="AO146" s="65" t="e">
        <f>VLOOKUP(AN146,d!$N$32:$O$55,2,FALSE)</f>
        <v>#N/A</v>
      </c>
      <c r="AP146" s="65" t="b">
        <f t="shared" si="96"/>
        <v>1</v>
      </c>
      <c r="AQ146" s="34">
        <f t="shared" si="80"/>
        <v>0</v>
      </c>
      <c r="AR146" s="43"/>
      <c r="AS146" s="67">
        <f t="shared" si="81"/>
        <v>0</v>
      </c>
      <c r="AT146" s="67">
        <f t="shared" si="82"/>
        <v>0</v>
      </c>
      <c r="AU146" s="26">
        <f t="shared" si="83"/>
        <v>0</v>
      </c>
      <c r="AV146" s="94">
        <f>IF(B144="I",0,SUM(BB144:BB147))</f>
        <v>0</v>
      </c>
      <c r="AW146" s="94">
        <f>IF(AV146=0,0,RANK(AV146,BB$8:BB$1202,0))</f>
        <v>0</v>
      </c>
      <c r="AX146" s="52"/>
      <c r="AZ146" s="50">
        <f>RANK(AU146,AU144:AU147,0)</f>
        <v>1</v>
      </c>
      <c r="BE146" s="52"/>
      <c r="BG146" s="52"/>
    </row>
    <row r="147" spans="1:59" ht="13.5" thickBot="1" x14ac:dyDescent="0.25">
      <c r="A147" s="46">
        <f t="shared" si="98"/>
        <v>0</v>
      </c>
      <c r="B147" s="46"/>
      <c r="C147" s="115" t="s">
        <v>474</v>
      </c>
      <c r="D147" s="49"/>
      <c r="E147" s="69"/>
      <c r="F147" s="70" t="e">
        <f>VLOOKUP(E147,d!$B$4:$C$27,2,FALSE)</f>
        <v>#N/A</v>
      </c>
      <c r="G147" s="70" t="b">
        <f t="shared" si="70"/>
        <v>1</v>
      </c>
      <c r="H147" s="96">
        <f t="shared" si="73"/>
        <v>0</v>
      </c>
      <c r="I147" s="71"/>
      <c r="J147" s="78"/>
      <c r="K147" s="70" t="e">
        <f>VLOOKUP(J147,d!$F$4:$G$27,2,FALSE)</f>
        <v>#N/A</v>
      </c>
      <c r="L147" s="70" t="b">
        <f t="shared" si="90"/>
        <v>1</v>
      </c>
      <c r="M147" s="96">
        <f t="shared" si="74"/>
        <v>0</v>
      </c>
      <c r="N147" s="72"/>
      <c r="O147" s="71"/>
      <c r="P147" s="70" t="e">
        <f>VLOOKUP(O147,d!$J$4:$K$27,2,FALSE)</f>
        <v>#N/A</v>
      </c>
      <c r="Q147" s="70" t="b">
        <f t="shared" si="91"/>
        <v>1</v>
      </c>
      <c r="R147" s="96">
        <f t="shared" si="75"/>
        <v>0</v>
      </c>
      <c r="S147" s="71"/>
      <c r="T147" s="79"/>
      <c r="U147" s="70" t="e">
        <f>VLOOKUP(T147,d!$N$4:$O$27,2,FALSE)</f>
        <v>#N/A</v>
      </c>
      <c r="V147" s="70" t="b">
        <f t="shared" si="92"/>
        <v>1</v>
      </c>
      <c r="W147" s="96">
        <f t="shared" si="76"/>
        <v>0</v>
      </c>
      <c r="X147" s="73"/>
      <c r="Y147" s="71"/>
      <c r="Z147" s="70" t="e">
        <f>VLOOKUP(Y147,d!$B$32:$C$55,2,FALSE)</f>
        <v>#N/A</v>
      </c>
      <c r="AA147" s="70" t="b">
        <f t="shared" si="93"/>
        <v>1</v>
      </c>
      <c r="AB147" s="96">
        <f t="shared" si="77"/>
        <v>0</v>
      </c>
      <c r="AC147" s="73"/>
      <c r="AD147" s="71"/>
      <c r="AE147" s="70" t="e">
        <f>VLOOKUP(AD147,d!$F$32:$G$55,2,FALSE)</f>
        <v>#N/A</v>
      </c>
      <c r="AF147" s="70" t="b">
        <f t="shared" si="94"/>
        <v>1</v>
      </c>
      <c r="AG147" s="96">
        <f t="shared" si="78"/>
        <v>0</v>
      </c>
      <c r="AH147" s="73"/>
      <c r="AI147" s="71"/>
      <c r="AJ147" s="70" t="e">
        <f>VLOOKUP(AI147,d!$J$32:$K$55,2,FALSE)</f>
        <v>#N/A</v>
      </c>
      <c r="AK147" s="70" t="b">
        <f t="shared" si="95"/>
        <v>1</v>
      </c>
      <c r="AL147" s="96">
        <f t="shared" si="79"/>
        <v>0</v>
      </c>
      <c r="AM147" s="73"/>
      <c r="AN147" s="71"/>
      <c r="AO147" s="70" t="e">
        <f>VLOOKUP(AN147,d!$N$32:$O$55,2,FALSE)</f>
        <v>#N/A</v>
      </c>
      <c r="AP147" s="70" t="b">
        <f t="shared" si="96"/>
        <v>1</v>
      </c>
      <c r="AQ147" s="96">
        <f t="shared" si="80"/>
        <v>0</v>
      </c>
      <c r="AR147" s="73"/>
      <c r="AS147" s="74">
        <f t="shared" si="81"/>
        <v>0</v>
      </c>
      <c r="AT147" s="74">
        <f t="shared" si="82"/>
        <v>0</v>
      </c>
      <c r="AU147" s="75">
        <f t="shared" si="83"/>
        <v>0</v>
      </c>
      <c r="AV147" s="90">
        <f>IF(B144="I",0,(AU144+AU145+AU146+AU147-AY147))</f>
        <v>0</v>
      </c>
      <c r="AW147" s="93">
        <f>IF(B144="I",0,IF(BD147&gt;BD$6,0,BD147))</f>
        <v>0</v>
      </c>
      <c r="AX147" s="119">
        <f>MIN(AS144:AS147)</f>
        <v>0</v>
      </c>
      <c r="AY147" s="50">
        <f>MIN(AU144:AU147)</f>
        <v>0</v>
      </c>
      <c r="AZ147" s="50">
        <f>RANK(AU147,AU144:AU147,0)</f>
        <v>1</v>
      </c>
      <c r="BA147" s="118">
        <f>SUM(AS144:AS147)-AX147</f>
        <v>0</v>
      </c>
      <c r="BB147" s="118">
        <f>SUM(AT144:AT147)-(AY147-AX147)</f>
        <v>0</v>
      </c>
      <c r="BC147" s="52">
        <f>IF(B144="I","",IF(SUM(BA144:BB147)=0,AV147,SUM(BA144:BB147)))</f>
        <v>0</v>
      </c>
      <c r="BD147" s="52" t="str">
        <f>IF(B144="I","",IF(BC147=0,"",RANK(BC147,BC$8:BC$500,0)))</f>
        <v/>
      </c>
      <c r="BE147" s="52"/>
      <c r="BG147" s="52"/>
    </row>
    <row r="148" spans="1:59" ht="13.5" thickBot="1" x14ac:dyDescent="0.25">
      <c r="A148" s="28"/>
      <c r="B148" s="46"/>
      <c r="C148" s="114" t="s">
        <v>475</v>
      </c>
      <c r="D148" s="47"/>
      <c r="E148" s="57"/>
      <c r="F148" s="65" t="e">
        <f>VLOOKUP(E148,d!$B$4:$C$27,2,FALSE)</f>
        <v>#N/A</v>
      </c>
      <c r="G148" s="65" t="b">
        <f t="shared" si="70"/>
        <v>1</v>
      </c>
      <c r="H148" s="34">
        <f t="shared" si="73"/>
        <v>0</v>
      </c>
      <c r="I148" s="43"/>
      <c r="J148" s="57"/>
      <c r="K148" s="65" t="e">
        <f>VLOOKUP(J148,d!$F$4:$G$27,2,FALSE)</f>
        <v>#N/A</v>
      </c>
      <c r="L148" s="65" t="b">
        <f t="shared" si="90"/>
        <v>1</v>
      </c>
      <c r="M148" s="34">
        <f t="shared" si="74"/>
        <v>0</v>
      </c>
      <c r="N148" s="66"/>
      <c r="O148" s="57"/>
      <c r="P148" s="65" t="e">
        <f>VLOOKUP(O148,d!$J$4:$K$27,2,FALSE)</f>
        <v>#N/A</v>
      </c>
      <c r="Q148" s="65" t="b">
        <f t="shared" si="91"/>
        <v>1</v>
      </c>
      <c r="R148" s="34">
        <f t="shared" si="75"/>
        <v>0</v>
      </c>
      <c r="S148" s="57"/>
      <c r="T148" s="76"/>
      <c r="U148" s="65" t="e">
        <f>VLOOKUP(T148,d!$N$4:$O$27,2,FALSE)</f>
        <v>#N/A</v>
      </c>
      <c r="V148" s="65" t="b">
        <f t="shared" si="92"/>
        <v>1</v>
      </c>
      <c r="W148" s="34">
        <f t="shared" si="76"/>
        <v>0</v>
      </c>
      <c r="X148" s="43"/>
      <c r="Y148" s="57"/>
      <c r="Z148" s="65" t="e">
        <f>VLOOKUP(Y148,d!$B$32:$C$55,2,FALSE)</f>
        <v>#N/A</v>
      </c>
      <c r="AA148" s="65" t="b">
        <f t="shared" si="93"/>
        <v>1</v>
      </c>
      <c r="AB148" s="34">
        <f t="shared" si="77"/>
        <v>0</v>
      </c>
      <c r="AC148" s="43"/>
      <c r="AD148" s="57"/>
      <c r="AE148" s="65" t="e">
        <f>VLOOKUP(AD148,d!$F$32:$G$55,2,FALSE)</f>
        <v>#N/A</v>
      </c>
      <c r="AF148" s="65" t="b">
        <f t="shared" si="94"/>
        <v>1</v>
      </c>
      <c r="AG148" s="34">
        <f t="shared" si="78"/>
        <v>0</v>
      </c>
      <c r="AH148" s="43"/>
      <c r="AI148" s="57"/>
      <c r="AJ148" s="65" t="e">
        <f>VLOOKUP(AI148,d!$J$32:$K$55,2,FALSE)</f>
        <v>#N/A</v>
      </c>
      <c r="AK148" s="65" t="b">
        <f t="shared" si="95"/>
        <v>1</v>
      </c>
      <c r="AL148" s="34">
        <f t="shared" si="79"/>
        <v>0</v>
      </c>
      <c r="AM148" s="43"/>
      <c r="AN148" s="57"/>
      <c r="AO148" s="65" t="e">
        <f>VLOOKUP(AN148,d!$N$32:$O$55,2,FALSE)</f>
        <v>#N/A</v>
      </c>
      <c r="AP148" s="65" t="b">
        <f t="shared" si="96"/>
        <v>1</v>
      </c>
      <c r="AQ148" s="34">
        <f t="shared" si="80"/>
        <v>0</v>
      </c>
      <c r="AR148" s="43"/>
      <c r="AS148" s="67">
        <f t="shared" si="81"/>
        <v>0</v>
      </c>
      <c r="AT148" s="67">
        <f t="shared" si="82"/>
        <v>0</v>
      </c>
      <c r="AU148" s="67">
        <f t="shared" si="83"/>
        <v>0</v>
      </c>
      <c r="AV148" s="92" t="str">
        <f>IF(A148&gt;" ",A148,"")</f>
        <v/>
      </c>
      <c r="AW148" s="46" t="s">
        <v>107</v>
      </c>
      <c r="AX148" s="52"/>
      <c r="AZ148" s="50">
        <f>RANK(AU148,AU148:AU151,0)</f>
        <v>1</v>
      </c>
      <c r="BE148" s="52"/>
      <c r="BG148" s="52"/>
    </row>
    <row r="149" spans="1:59" ht="13.5" thickBot="1" x14ac:dyDescent="0.25">
      <c r="A149" s="25">
        <f t="shared" ref="A149:A151" si="99">(A148)</f>
        <v>0</v>
      </c>
      <c r="B149" s="46"/>
      <c r="C149" s="114" t="s">
        <v>476</v>
      </c>
      <c r="D149" s="47"/>
      <c r="E149" s="68"/>
      <c r="F149" s="65" t="e">
        <f>VLOOKUP(E149,d!$B$4:$C$27,2,FALSE)</f>
        <v>#N/A</v>
      </c>
      <c r="G149" s="65" t="b">
        <f t="shared" si="70"/>
        <v>1</v>
      </c>
      <c r="H149" s="34">
        <f t="shared" si="73"/>
        <v>0</v>
      </c>
      <c r="I149" s="57"/>
      <c r="J149" s="68"/>
      <c r="K149" s="65" t="e">
        <f>VLOOKUP(J149,d!$F$4:$G$27,2,FALSE)</f>
        <v>#N/A</v>
      </c>
      <c r="L149" s="65" t="b">
        <f t="shared" si="90"/>
        <v>1</v>
      </c>
      <c r="M149" s="34">
        <f t="shared" si="74"/>
        <v>0</v>
      </c>
      <c r="N149" s="66"/>
      <c r="O149" s="57"/>
      <c r="P149" s="65" t="e">
        <f>VLOOKUP(O149,d!$J$4:$K$27,2,FALSE)</f>
        <v>#N/A</v>
      </c>
      <c r="Q149" s="65" t="b">
        <f t="shared" si="91"/>
        <v>1</v>
      </c>
      <c r="R149" s="34">
        <f t="shared" si="75"/>
        <v>0</v>
      </c>
      <c r="S149" s="57"/>
      <c r="T149" s="76"/>
      <c r="U149" s="65" t="e">
        <f>VLOOKUP(T149,d!$N$4:$O$27,2,FALSE)</f>
        <v>#N/A</v>
      </c>
      <c r="V149" s="65" t="b">
        <f t="shared" si="92"/>
        <v>1</v>
      </c>
      <c r="W149" s="34">
        <f t="shared" si="76"/>
        <v>0</v>
      </c>
      <c r="X149" s="43"/>
      <c r="Y149" s="57"/>
      <c r="Z149" s="65" t="e">
        <f>VLOOKUP(Y149,d!$B$32:$C$55,2,FALSE)</f>
        <v>#N/A</v>
      </c>
      <c r="AA149" s="65" t="b">
        <f t="shared" si="93"/>
        <v>1</v>
      </c>
      <c r="AB149" s="34">
        <f t="shared" si="77"/>
        <v>0</v>
      </c>
      <c r="AC149" s="43"/>
      <c r="AD149" s="57"/>
      <c r="AE149" s="65" t="e">
        <f>VLOOKUP(AD149,d!$F$32:$G$55,2,FALSE)</f>
        <v>#N/A</v>
      </c>
      <c r="AF149" s="65" t="b">
        <f t="shared" si="94"/>
        <v>1</v>
      </c>
      <c r="AG149" s="34">
        <f t="shared" si="78"/>
        <v>0</v>
      </c>
      <c r="AH149" s="43"/>
      <c r="AI149" s="57"/>
      <c r="AJ149" s="65" t="e">
        <f>VLOOKUP(AI149,d!$J$32:$K$55,2,FALSE)</f>
        <v>#N/A</v>
      </c>
      <c r="AK149" s="65" t="b">
        <f t="shared" si="95"/>
        <v>1</v>
      </c>
      <c r="AL149" s="34">
        <f t="shared" si="79"/>
        <v>0</v>
      </c>
      <c r="AM149" s="43"/>
      <c r="AN149" s="57"/>
      <c r="AO149" s="65" t="e">
        <f>VLOOKUP(AN149,d!$N$32:$O$55,2,FALSE)</f>
        <v>#N/A</v>
      </c>
      <c r="AP149" s="65" t="b">
        <f t="shared" si="96"/>
        <v>1</v>
      </c>
      <c r="AQ149" s="34">
        <f t="shared" si="80"/>
        <v>0</v>
      </c>
      <c r="AR149" s="43"/>
      <c r="AS149" s="67">
        <f t="shared" si="81"/>
        <v>0</v>
      </c>
      <c r="AT149" s="67">
        <f t="shared" si="82"/>
        <v>0</v>
      </c>
      <c r="AU149" s="26">
        <f t="shared" si="83"/>
        <v>0</v>
      </c>
      <c r="AV149" s="91">
        <f>IF(B148="I",0,SUM(BA148:BA151))</f>
        <v>0</v>
      </c>
      <c r="AW149" s="91">
        <f>IF(AV149=0,0,RANK(AV149,BA$8:BA$1202,0))</f>
        <v>0</v>
      </c>
      <c r="AX149" s="52"/>
      <c r="AZ149" s="50">
        <f>RANK(AU149,AU148:AU151,0)</f>
        <v>1</v>
      </c>
      <c r="BE149" s="52"/>
      <c r="BG149" s="52"/>
    </row>
    <row r="150" spans="1:59" ht="13.5" thickBot="1" x14ac:dyDescent="0.25">
      <c r="A150" s="25">
        <f t="shared" si="99"/>
        <v>0</v>
      </c>
      <c r="B150" s="46"/>
      <c r="C150" s="114" t="s">
        <v>123</v>
      </c>
      <c r="D150" s="48"/>
      <c r="E150" s="68"/>
      <c r="F150" s="65" t="e">
        <f>VLOOKUP(E150,d!$B$4:$C$27,2,FALSE)</f>
        <v>#N/A</v>
      </c>
      <c r="G150" s="65" t="b">
        <f t="shared" si="70"/>
        <v>1</v>
      </c>
      <c r="H150" s="34">
        <f t="shared" si="73"/>
        <v>0</v>
      </c>
      <c r="I150" s="57"/>
      <c r="J150" s="68"/>
      <c r="K150" s="65" t="e">
        <f>VLOOKUP(J150,d!$F$4:$G$27,2,FALSE)</f>
        <v>#N/A</v>
      </c>
      <c r="L150" s="65" t="b">
        <f t="shared" si="90"/>
        <v>1</v>
      </c>
      <c r="M150" s="34">
        <f t="shared" si="74"/>
        <v>0</v>
      </c>
      <c r="N150" s="66"/>
      <c r="O150" s="57"/>
      <c r="P150" s="65" t="e">
        <f>VLOOKUP(O150,d!$J$4:$K$27,2,FALSE)</f>
        <v>#N/A</v>
      </c>
      <c r="Q150" s="65" t="b">
        <f t="shared" si="91"/>
        <v>1</v>
      </c>
      <c r="R150" s="34">
        <f t="shared" si="75"/>
        <v>0</v>
      </c>
      <c r="S150" s="57"/>
      <c r="T150" s="76"/>
      <c r="U150" s="65" t="e">
        <f>VLOOKUP(T150,d!$N$4:$O$27,2,FALSE)</f>
        <v>#N/A</v>
      </c>
      <c r="V150" s="65" t="b">
        <f t="shared" si="92"/>
        <v>1</v>
      </c>
      <c r="W150" s="34">
        <f t="shared" si="76"/>
        <v>0</v>
      </c>
      <c r="X150" s="43"/>
      <c r="Y150" s="57"/>
      <c r="Z150" s="65" t="e">
        <f>VLOOKUP(Y150,d!$B$32:$C$55,2,FALSE)</f>
        <v>#N/A</v>
      </c>
      <c r="AA150" s="65" t="b">
        <f t="shared" si="93"/>
        <v>1</v>
      </c>
      <c r="AB150" s="34">
        <f t="shared" si="77"/>
        <v>0</v>
      </c>
      <c r="AC150" s="43"/>
      <c r="AD150" s="57"/>
      <c r="AE150" s="65" t="e">
        <f>VLOOKUP(AD150,d!$F$32:$G$55,2,FALSE)</f>
        <v>#N/A</v>
      </c>
      <c r="AF150" s="65" t="b">
        <f t="shared" si="94"/>
        <v>1</v>
      </c>
      <c r="AG150" s="34">
        <f t="shared" si="78"/>
        <v>0</v>
      </c>
      <c r="AH150" s="43"/>
      <c r="AI150" s="57"/>
      <c r="AJ150" s="65" t="e">
        <f>VLOOKUP(AI150,d!$J$32:$K$55,2,FALSE)</f>
        <v>#N/A</v>
      </c>
      <c r="AK150" s="65" t="b">
        <f t="shared" si="95"/>
        <v>1</v>
      </c>
      <c r="AL150" s="34">
        <f t="shared" si="79"/>
        <v>0</v>
      </c>
      <c r="AM150" s="43"/>
      <c r="AN150" s="57"/>
      <c r="AO150" s="65" t="e">
        <f>VLOOKUP(AN150,d!$N$32:$O$55,2,FALSE)</f>
        <v>#N/A</v>
      </c>
      <c r="AP150" s="65" t="b">
        <f t="shared" si="96"/>
        <v>1</v>
      </c>
      <c r="AQ150" s="34">
        <f t="shared" si="80"/>
        <v>0</v>
      </c>
      <c r="AR150" s="43"/>
      <c r="AS150" s="67">
        <f t="shared" si="81"/>
        <v>0</v>
      </c>
      <c r="AT150" s="67">
        <f t="shared" si="82"/>
        <v>0</v>
      </c>
      <c r="AU150" s="26">
        <f t="shared" si="83"/>
        <v>0</v>
      </c>
      <c r="AV150" s="94">
        <f>IF(B148="I",0,SUM(BB148:BB151))</f>
        <v>0</v>
      </c>
      <c r="AW150" s="94">
        <f>IF(AV150=0,0,RANK(AV150,BB$8:BB$1202,0))</f>
        <v>0</v>
      </c>
      <c r="AX150" s="52"/>
      <c r="AZ150" s="50">
        <f>RANK(AU150,AU148:AU151,0)</f>
        <v>1</v>
      </c>
      <c r="BE150" s="52"/>
      <c r="BG150" s="52"/>
    </row>
    <row r="151" spans="1:59" ht="13.5" thickBot="1" x14ac:dyDescent="0.25">
      <c r="A151" s="46">
        <f t="shared" si="99"/>
        <v>0</v>
      </c>
      <c r="B151" s="46"/>
      <c r="C151" s="115" t="s">
        <v>124</v>
      </c>
      <c r="D151" s="49"/>
      <c r="E151" s="69"/>
      <c r="F151" s="70" t="e">
        <f>VLOOKUP(E151,d!$B$4:$C$27,2,FALSE)</f>
        <v>#N/A</v>
      </c>
      <c r="G151" s="70" t="b">
        <f t="shared" si="70"/>
        <v>1</v>
      </c>
      <c r="H151" s="96">
        <f t="shared" si="73"/>
        <v>0</v>
      </c>
      <c r="I151" s="71"/>
      <c r="J151" s="78"/>
      <c r="K151" s="70" t="e">
        <f>VLOOKUP(J151,d!$F$4:$G$27,2,FALSE)</f>
        <v>#N/A</v>
      </c>
      <c r="L151" s="70" t="b">
        <f t="shared" si="90"/>
        <v>1</v>
      </c>
      <c r="M151" s="96">
        <f t="shared" si="74"/>
        <v>0</v>
      </c>
      <c r="N151" s="72"/>
      <c r="O151" s="71"/>
      <c r="P151" s="70" t="e">
        <f>VLOOKUP(O151,d!$J$4:$K$27,2,FALSE)</f>
        <v>#N/A</v>
      </c>
      <c r="Q151" s="70" t="b">
        <f t="shared" si="91"/>
        <v>1</v>
      </c>
      <c r="R151" s="96">
        <f t="shared" si="75"/>
        <v>0</v>
      </c>
      <c r="S151" s="71"/>
      <c r="T151" s="79"/>
      <c r="U151" s="70" t="e">
        <f>VLOOKUP(T151,d!$N$4:$O$27,2,FALSE)</f>
        <v>#N/A</v>
      </c>
      <c r="V151" s="70" t="b">
        <f t="shared" si="92"/>
        <v>1</v>
      </c>
      <c r="W151" s="96">
        <f t="shared" si="76"/>
        <v>0</v>
      </c>
      <c r="X151" s="73"/>
      <c r="Y151" s="71"/>
      <c r="Z151" s="70" t="e">
        <f>VLOOKUP(Y151,d!$B$32:$C$55,2,FALSE)</f>
        <v>#N/A</v>
      </c>
      <c r="AA151" s="70" t="b">
        <f t="shared" si="93"/>
        <v>1</v>
      </c>
      <c r="AB151" s="96">
        <f t="shared" si="77"/>
        <v>0</v>
      </c>
      <c r="AC151" s="73"/>
      <c r="AD151" s="71"/>
      <c r="AE151" s="70" t="e">
        <f>VLOOKUP(AD151,d!$F$32:$G$55,2,FALSE)</f>
        <v>#N/A</v>
      </c>
      <c r="AF151" s="70" t="b">
        <f t="shared" si="94"/>
        <v>1</v>
      </c>
      <c r="AG151" s="96">
        <f t="shared" si="78"/>
        <v>0</v>
      </c>
      <c r="AH151" s="73"/>
      <c r="AI151" s="71"/>
      <c r="AJ151" s="70" t="e">
        <f>VLOOKUP(AI151,d!$J$32:$K$55,2,FALSE)</f>
        <v>#N/A</v>
      </c>
      <c r="AK151" s="70" t="b">
        <f t="shared" si="95"/>
        <v>1</v>
      </c>
      <c r="AL151" s="96">
        <f t="shared" si="79"/>
        <v>0</v>
      </c>
      <c r="AM151" s="73"/>
      <c r="AN151" s="71"/>
      <c r="AO151" s="70" t="e">
        <f>VLOOKUP(AN151,d!$N$32:$O$55,2,FALSE)</f>
        <v>#N/A</v>
      </c>
      <c r="AP151" s="70" t="b">
        <f t="shared" si="96"/>
        <v>1</v>
      </c>
      <c r="AQ151" s="96">
        <f t="shared" si="80"/>
        <v>0</v>
      </c>
      <c r="AR151" s="73"/>
      <c r="AS151" s="74">
        <f t="shared" si="81"/>
        <v>0</v>
      </c>
      <c r="AT151" s="74">
        <f t="shared" si="82"/>
        <v>0</v>
      </c>
      <c r="AU151" s="75">
        <f t="shared" si="83"/>
        <v>0</v>
      </c>
      <c r="AV151" s="90">
        <f>IF(B148="I",0,(AU148+AU149+AU150+AU151-AY151))</f>
        <v>0</v>
      </c>
      <c r="AW151" s="93">
        <f>IF(B148="I",0,IF(BD151&gt;BD$6,0,BD151))</f>
        <v>0</v>
      </c>
      <c r="AX151" s="119">
        <f>MIN(AS148:AS151)</f>
        <v>0</v>
      </c>
      <c r="AY151" s="50">
        <f>MIN(AU148:AU151)</f>
        <v>0</v>
      </c>
      <c r="AZ151" s="50">
        <f>RANK(AU151,AU148:AU151,0)</f>
        <v>1</v>
      </c>
      <c r="BA151" s="118">
        <f>SUM(AS148:AS151)-AX151</f>
        <v>0</v>
      </c>
      <c r="BB151" s="118">
        <f>SUM(AT148:AT151)-(AY151-AX151)</f>
        <v>0</v>
      </c>
      <c r="BC151" s="52">
        <f>IF(B148="I","",IF(SUM(BA148:BB151)=0,AV151,SUM(BA148:BB151)))</f>
        <v>0</v>
      </c>
      <c r="BD151" s="52" t="str">
        <f>IF(B148="I","",IF(BC151=0,"",RANK(BC151,BC$8:BC$500,0)))</f>
        <v/>
      </c>
      <c r="BE151" s="52"/>
      <c r="BG151" s="52"/>
    </row>
    <row r="152" spans="1:59" ht="13.5" thickBot="1" x14ac:dyDescent="0.25">
      <c r="A152" s="28"/>
      <c r="B152" s="46"/>
      <c r="C152" s="114" t="s">
        <v>125</v>
      </c>
      <c r="D152" s="47"/>
      <c r="E152" s="57"/>
      <c r="F152" s="65" t="e">
        <f>VLOOKUP(E152,d!$B$4:$C$27,2,FALSE)</f>
        <v>#N/A</v>
      </c>
      <c r="G152" s="65" t="b">
        <f t="shared" si="70"/>
        <v>1</v>
      </c>
      <c r="H152" s="34">
        <f t="shared" si="73"/>
        <v>0</v>
      </c>
      <c r="I152" s="43"/>
      <c r="J152" s="57"/>
      <c r="K152" s="65" t="e">
        <f>VLOOKUP(J152,d!$F$4:$G$27,2,FALSE)</f>
        <v>#N/A</v>
      </c>
      <c r="L152" s="65" t="b">
        <f t="shared" si="90"/>
        <v>1</v>
      </c>
      <c r="M152" s="34">
        <f t="shared" si="74"/>
        <v>0</v>
      </c>
      <c r="N152" s="66"/>
      <c r="O152" s="57"/>
      <c r="P152" s="65" t="e">
        <f>VLOOKUP(O152,d!$J$4:$K$27,2,FALSE)</f>
        <v>#N/A</v>
      </c>
      <c r="Q152" s="65" t="b">
        <f t="shared" si="91"/>
        <v>1</v>
      </c>
      <c r="R152" s="34">
        <f t="shared" si="75"/>
        <v>0</v>
      </c>
      <c r="S152" s="57"/>
      <c r="T152" s="76"/>
      <c r="U152" s="65" t="e">
        <f>VLOOKUP(T152,d!$N$4:$O$27,2,FALSE)</f>
        <v>#N/A</v>
      </c>
      <c r="V152" s="65" t="b">
        <f t="shared" si="92"/>
        <v>1</v>
      </c>
      <c r="W152" s="34">
        <f t="shared" si="76"/>
        <v>0</v>
      </c>
      <c r="X152" s="43"/>
      <c r="Y152" s="57"/>
      <c r="Z152" s="65" t="e">
        <f>VLOOKUP(Y152,d!$B$32:$C$55,2,FALSE)</f>
        <v>#N/A</v>
      </c>
      <c r="AA152" s="65" t="b">
        <f t="shared" si="93"/>
        <v>1</v>
      </c>
      <c r="AB152" s="34">
        <f t="shared" si="77"/>
        <v>0</v>
      </c>
      <c r="AC152" s="43"/>
      <c r="AD152" s="57"/>
      <c r="AE152" s="65" t="e">
        <f>VLOOKUP(AD152,d!$F$32:$G$55,2,FALSE)</f>
        <v>#N/A</v>
      </c>
      <c r="AF152" s="65" t="b">
        <f t="shared" si="94"/>
        <v>1</v>
      </c>
      <c r="AG152" s="34">
        <f t="shared" si="78"/>
        <v>0</v>
      </c>
      <c r="AH152" s="43"/>
      <c r="AI152" s="57"/>
      <c r="AJ152" s="65" t="e">
        <f>VLOOKUP(AI152,d!$J$32:$K$55,2,FALSE)</f>
        <v>#N/A</v>
      </c>
      <c r="AK152" s="65" t="b">
        <f t="shared" si="95"/>
        <v>1</v>
      </c>
      <c r="AL152" s="34">
        <f t="shared" si="79"/>
        <v>0</v>
      </c>
      <c r="AM152" s="43"/>
      <c r="AN152" s="57"/>
      <c r="AO152" s="65" t="e">
        <f>VLOOKUP(AN152,d!$N$32:$O$55,2,FALSE)</f>
        <v>#N/A</v>
      </c>
      <c r="AP152" s="65" t="b">
        <f t="shared" si="96"/>
        <v>1</v>
      </c>
      <c r="AQ152" s="34">
        <f t="shared" si="80"/>
        <v>0</v>
      </c>
      <c r="AR152" s="43"/>
      <c r="AS152" s="67">
        <f t="shared" si="81"/>
        <v>0</v>
      </c>
      <c r="AT152" s="67">
        <f t="shared" si="82"/>
        <v>0</v>
      </c>
      <c r="AU152" s="67">
        <f t="shared" si="83"/>
        <v>0</v>
      </c>
      <c r="AV152" s="92" t="str">
        <f>IF(A152&gt;" ",A152,"")</f>
        <v/>
      </c>
      <c r="AW152" s="46" t="s">
        <v>107</v>
      </c>
      <c r="AX152" s="52"/>
      <c r="AZ152" s="50">
        <f>RANK(AU152,AU152:AU155,0)</f>
        <v>1</v>
      </c>
      <c r="BE152" s="52"/>
      <c r="BG152" s="52"/>
    </row>
    <row r="153" spans="1:59" ht="13.5" thickBot="1" x14ac:dyDescent="0.25">
      <c r="A153" s="25"/>
      <c r="B153" s="46"/>
      <c r="C153" s="114" t="s">
        <v>126</v>
      </c>
      <c r="D153" s="47"/>
      <c r="E153" s="68"/>
      <c r="F153" s="65" t="e">
        <f>VLOOKUP(E153,d!$B$4:$C$27,2,FALSE)</f>
        <v>#N/A</v>
      </c>
      <c r="G153" s="65" t="b">
        <f t="shared" si="70"/>
        <v>1</v>
      </c>
      <c r="H153" s="34">
        <f t="shared" si="73"/>
        <v>0</v>
      </c>
      <c r="I153" s="57"/>
      <c r="J153" s="68"/>
      <c r="K153" s="65" t="e">
        <f>VLOOKUP(J153,d!$F$4:$G$27,2,FALSE)</f>
        <v>#N/A</v>
      </c>
      <c r="L153" s="65" t="b">
        <f t="shared" si="90"/>
        <v>1</v>
      </c>
      <c r="M153" s="34">
        <f t="shared" si="74"/>
        <v>0</v>
      </c>
      <c r="N153" s="66"/>
      <c r="O153" s="57"/>
      <c r="P153" s="65" t="e">
        <f>VLOOKUP(O153,d!$J$4:$K$27,2,FALSE)</f>
        <v>#N/A</v>
      </c>
      <c r="Q153" s="65" t="b">
        <f t="shared" si="91"/>
        <v>1</v>
      </c>
      <c r="R153" s="34">
        <f t="shared" si="75"/>
        <v>0</v>
      </c>
      <c r="S153" s="57"/>
      <c r="T153" s="76"/>
      <c r="U153" s="65" t="e">
        <f>VLOOKUP(T153,d!$N$4:$O$27,2,FALSE)</f>
        <v>#N/A</v>
      </c>
      <c r="V153" s="65" t="b">
        <f t="shared" si="92"/>
        <v>1</v>
      </c>
      <c r="W153" s="34">
        <f t="shared" si="76"/>
        <v>0</v>
      </c>
      <c r="X153" s="43"/>
      <c r="Y153" s="57"/>
      <c r="Z153" s="65" t="e">
        <f>VLOOKUP(Y153,d!$B$32:$C$55,2,FALSE)</f>
        <v>#N/A</v>
      </c>
      <c r="AA153" s="65" t="b">
        <f t="shared" si="93"/>
        <v>1</v>
      </c>
      <c r="AB153" s="34">
        <f t="shared" si="77"/>
        <v>0</v>
      </c>
      <c r="AC153" s="43"/>
      <c r="AD153" s="57"/>
      <c r="AE153" s="65" t="e">
        <f>VLOOKUP(AD153,d!$F$32:$G$55,2,FALSE)</f>
        <v>#N/A</v>
      </c>
      <c r="AF153" s="65" t="b">
        <f t="shared" si="94"/>
        <v>1</v>
      </c>
      <c r="AG153" s="34">
        <f t="shared" si="78"/>
        <v>0</v>
      </c>
      <c r="AH153" s="43"/>
      <c r="AI153" s="57"/>
      <c r="AJ153" s="65" t="e">
        <f>VLOOKUP(AI153,d!$J$32:$K$55,2,FALSE)</f>
        <v>#N/A</v>
      </c>
      <c r="AK153" s="65" t="b">
        <f t="shared" si="95"/>
        <v>1</v>
      </c>
      <c r="AL153" s="34">
        <f t="shared" si="79"/>
        <v>0</v>
      </c>
      <c r="AM153" s="43"/>
      <c r="AN153" s="57"/>
      <c r="AO153" s="65" t="e">
        <f>VLOOKUP(AN153,d!$N$32:$O$55,2,FALSE)</f>
        <v>#N/A</v>
      </c>
      <c r="AP153" s="65" t="b">
        <f t="shared" si="96"/>
        <v>1</v>
      </c>
      <c r="AQ153" s="34">
        <f t="shared" si="80"/>
        <v>0</v>
      </c>
      <c r="AR153" s="43"/>
      <c r="AS153" s="67">
        <f t="shared" si="81"/>
        <v>0</v>
      </c>
      <c r="AT153" s="67">
        <f t="shared" si="82"/>
        <v>0</v>
      </c>
      <c r="AU153" s="26">
        <f t="shared" si="83"/>
        <v>0</v>
      </c>
      <c r="AV153" s="91">
        <f>IF(B152="I",0,SUM(BA152:BA155))</f>
        <v>0</v>
      </c>
      <c r="AW153" s="91">
        <f>IF(AV153=0,0,RANK(AV153,BA$8:BA$1202,0))</f>
        <v>0</v>
      </c>
      <c r="AX153" s="52"/>
      <c r="AZ153" s="50">
        <f>RANK(AU153,AU152:AU155,0)</f>
        <v>1</v>
      </c>
      <c r="BE153" s="52"/>
      <c r="BG153" s="52"/>
    </row>
    <row r="154" spans="1:59" ht="13.5" thickBot="1" x14ac:dyDescent="0.25">
      <c r="A154" s="25">
        <f t="shared" ref="A154:A155" si="100">(A153)</f>
        <v>0</v>
      </c>
      <c r="B154" s="46"/>
      <c r="C154" s="114" t="s">
        <v>127</v>
      </c>
      <c r="D154" s="48"/>
      <c r="E154" s="68"/>
      <c r="F154" s="65" t="e">
        <f>VLOOKUP(E154,d!$B$4:$C$27,2,FALSE)</f>
        <v>#N/A</v>
      </c>
      <c r="G154" s="65" t="b">
        <f t="shared" si="70"/>
        <v>1</v>
      </c>
      <c r="H154" s="34">
        <f t="shared" si="73"/>
        <v>0</v>
      </c>
      <c r="I154" s="57"/>
      <c r="J154" s="68"/>
      <c r="K154" s="65" t="e">
        <f>VLOOKUP(J154,d!$F$4:$G$27,2,FALSE)</f>
        <v>#N/A</v>
      </c>
      <c r="L154" s="65" t="b">
        <f t="shared" si="90"/>
        <v>1</v>
      </c>
      <c r="M154" s="34">
        <f t="shared" si="74"/>
        <v>0</v>
      </c>
      <c r="N154" s="66"/>
      <c r="O154" s="57"/>
      <c r="P154" s="65" t="e">
        <f>VLOOKUP(O154,d!$J$4:$K$27,2,FALSE)</f>
        <v>#N/A</v>
      </c>
      <c r="Q154" s="65" t="b">
        <f t="shared" si="91"/>
        <v>1</v>
      </c>
      <c r="R154" s="34">
        <f t="shared" si="75"/>
        <v>0</v>
      </c>
      <c r="S154" s="57"/>
      <c r="T154" s="76"/>
      <c r="U154" s="65" t="e">
        <f>VLOOKUP(T154,d!$N$4:$O$27,2,FALSE)</f>
        <v>#N/A</v>
      </c>
      <c r="V154" s="65" t="b">
        <f t="shared" si="92"/>
        <v>1</v>
      </c>
      <c r="W154" s="34">
        <f t="shared" si="76"/>
        <v>0</v>
      </c>
      <c r="X154" s="43"/>
      <c r="Y154" s="57"/>
      <c r="Z154" s="65" t="e">
        <f>VLOOKUP(Y154,d!$B$32:$C$55,2,FALSE)</f>
        <v>#N/A</v>
      </c>
      <c r="AA154" s="65" t="b">
        <f t="shared" si="93"/>
        <v>1</v>
      </c>
      <c r="AB154" s="34">
        <f t="shared" si="77"/>
        <v>0</v>
      </c>
      <c r="AC154" s="43"/>
      <c r="AD154" s="57"/>
      <c r="AE154" s="65" t="e">
        <f>VLOOKUP(AD154,d!$F$32:$G$55,2,FALSE)</f>
        <v>#N/A</v>
      </c>
      <c r="AF154" s="65" t="b">
        <f t="shared" si="94"/>
        <v>1</v>
      </c>
      <c r="AG154" s="34">
        <f t="shared" si="78"/>
        <v>0</v>
      </c>
      <c r="AH154" s="43"/>
      <c r="AI154" s="57"/>
      <c r="AJ154" s="65" t="e">
        <f>VLOOKUP(AI154,d!$J$32:$K$55,2,FALSE)</f>
        <v>#N/A</v>
      </c>
      <c r="AK154" s="65" t="b">
        <f t="shared" si="95"/>
        <v>1</v>
      </c>
      <c r="AL154" s="34">
        <f t="shared" si="79"/>
        <v>0</v>
      </c>
      <c r="AM154" s="43"/>
      <c r="AN154" s="57"/>
      <c r="AO154" s="65" t="e">
        <f>VLOOKUP(AN154,d!$N$32:$O$55,2,FALSE)</f>
        <v>#N/A</v>
      </c>
      <c r="AP154" s="65" t="b">
        <f t="shared" si="96"/>
        <v>1</v>
      </c>
      <c r="AQ154" s="34">
        <f t="shared" si="80"/>
        <v>0</v>
      </c>
      <c r="AR154" s="43"/>
      <c r="AS154" s="67">
        <f t="shared" si="81"/>
        <v>0</v>
      </c>
      <c r="AT154" s="67">
        <f t="shared" si="82"/>
        <v>0</v>
      </c>
      <c r="AU154" s="26">
        <f t="shared" si="83"/>
        <v>0</v>
      </c>
      <c r="AV154" s="94">
        <f>IF(B152="I",0,SUM(BB152:BB155))</f>
        <v>0</v>
      </c>
      <c r="AW154" s="94">
        <f>IF(AV154=0,0,RANK(AV154,BB$8:BB$1202,0))</f>
        <v>0</v>
      </c>
      <c r="AX154" s="52"/>
      <c r="AZ154" s="50">
        <f>RANK(AU154,AU152:AU155,0)</f>
        <v>1</v>
      </c>
      <c r="BE154" s="52"/>
      <c r="BG154" s="52"/>
    </row>
    <row r="155" spans="1:59" ht="13.5" thickBot="1" x14ac:dyDescent="0.25">
      <c r="A155" s="46">
        <f t="shared" si="100"/>
        <v>0</v>
      </c>
      <c r="B155" s="46"/>
      <c r="C155" s="115" t="s">
        <v>128</v>
      </c>
      <c r="D155" s="49"/>
      <c r="E155" s="69"/>
      <c r="F155" s="70" t="e">
        <f>VLOOKUP(E155,d!$B$4:$C$27,2,FALSE)</f>
        <v>#N/A</v>
      </c>
      <c r="G155" s="70" t="b">
        <f t="shared" si="70"/>
        <v>1</v>
      </c>
      <c r="H155" s="96">
        <f t="shared" si="73"/>
        <v>0</v>
      </c>
      <c r="I155" s="71"/>
      <c r="J155" s="78"/>
      <c r="K155" s="70" t="e">
        <f>VLOOKUP(J155,d!$F$4:$G$27,2,FALSE)</f>
        <v>#N/A</v>
      </c>
      <c r="L155" s="70" t="b">
        <f t="shared" si="90"/>
        <v>1</v>
      </c>
      <c r="M155" s="96">
        <f t="shared" si="74"/>
        <v>0</v>
      </c>
      <c r="N155" s="72"/>
      <c r="O155" s="71"/>
      <c r="P155" s="70" t="e">
        <f>VLOOKUP(O155,d!$J$4:$K$27,2,FALSE)</f>
        <v>#N/A</v>
      </c>
      <c r="Q155" s="70" t="b">
        <f t="shared" si="91"/>
        <v>1</v>
      </c>
      <c r="R155" s="96">
        <f t="shared" si="75"/>
        <v>0</v>
      </c>
      <c r="S155" s="71"/>
      <c r="T155" s="79"/>
      <c r="U155" s="70" t="e">
        <f>VLOOKUP(T155,d!$N$4:$O$27,2,FALSE)</f>
        <v>#N/A</v>
      </c>
      <c r="V155" s="70" t="b">
        <f t="shared" si="92"/>
        <v>1</v>
      </c>
      <c r="W155" s="96">
        <f t="shared" si="76"/>
        <v>0</v>
      </c>
      <c r="X155" s="73"/>
      <c r="Y155" s="71"/>
      <c r="Z155" s="70" t="e">
        <f>VLOOKUP(Y155,d!$B$32:$C$55,2,FALSE)</f>
        <v>#N/A</v>
      </c>
      <c r="AA155" s="70" t="b">
        <f t="shared" si="93"/>
        <v>1</v>
      </c>
      <c r="AB155" s="96">
        <f t="shared" si="77"/>
        <v>0</v>
      </c>
      <c r="AC155" s="73"/>
      <c r="AD155" s="71"/>
      <c r="AE155" s="70" t="e">
        <f>VLOOKUP(AD155,d!$F$32:$G$55,2,FALSE)</f>
        <v>#N/A</v>
      </c>
      <c r="AF155" s="70" t="b">
        <f t="shared" si="94"/>
        <v>1</v>
      </c>
      <c r="AG155" s="96">
        <f t="shared" si="78"/>
        <v>0</v>
      </c>
      <c r="AH155" s="73"/>
      <c r="AI155" s="71"/>
      <c r="AJ155" s="70" t="e">
        <f>VLOOKUP(AI155,d!$J$32:$K$55,2,FALSE)</f>
        <v>#N/A</v>
      </c>
      <c r="AK155" s="70" t="b">
        <f t="shared" si="95"/>
        <v>1</v>
      </c>
      <c r="AL155" s="96">
        <f t="shared" si="79"/>
        <v>0</v>
      </c>
      <c r="AM155" s="73"/>
      <c r="AN155" s="71"/>
      <c r="AO155" s="70" t="e">
        <f>VLOOKUP(AN155,d!$N$32:$O$55,2,FALSE)</f>
        <v>#N/A</v>
      </c>
      <c r="AP155" s="70" t="b">
        <f t="shared" si="96"/>
        <v>1</v>
      </c>
      <c r="AQ155" s="96">
        <f t="shared" si="80"/>
        <v>0</v>
      </c>
      <c r="AR155" s="73"/>
      <c r="AS155" s="74">
        <f t="shared" si="81"/>
        <v>0</v>
      </c>
      <c r="AT155" s="74">
        <f t="shared" si="82"/>
        <v>0</v>
      </c>
      <c r="AU155" s="75">
        <f t="shared" si="83"/>
        <v>0</v>
      </c>
      <c r="AV155" s="90">
        <f>IF(B152="I",0,(AU152+AU153+AU154+AU155-AY155))</f>
        <v>0</v>
      </c>
      <c r="AW155" s="93">
        <f>IF(B152="I",0,IF(BD155&gt;BD$6,0,BD155))</f>
        <v>0</v>
      </c>
      <c r="AX155" s="119">
        <f>MIN(AS152:AS155)</f>
        <v>0</v>
      </c>
      <c r="AY155" s="50">
        <f>MIN(AU152:AU155)</f>
        <v>0</v>
      </c>
      <c r="AZ155" s="50">
        <f>RANK(AU155,AU152:AU155,0)</f>
        <v>1</v>
      </c>
      <c r="BA155" s="118">
        <f>SUM(AS152:AS155)-AX155</f>
        <v>0</v>
      </c>
      <c r="BB155" s="118">
        <f>SUM(AT152:AT155)-(AY155-AX155)</f>
        <v>0</v>
      </c>
      <c r="BC155" s="52">
        <f>IF(B152="I","",IF(SUM(BA152:BB155)=0,AV155,SUM(BA152:BB155)))</f>
        <v>0</v>
      </c>
      <c r="BD155" s="52" t="str">
        <f>IF(B152="I","",IF(BC155=0,"",RANK(BC155,BC$8:BC$500,0)))</f>
        <v/>
      </c>
      <c r="BE155" s="52"/>
      <c r="BG155" s="52"/>
    </row>
    <row r="156" spans="1:59" ht="13.5" thickBot="1" x14ac:dyDescent="0.25">
      <c r="A156" s="28"/>
      <c r="B156" s="46"/>
      <c r="C156" s="114" t="s">
        <v>129</v>
      </c>
      <c r="D156" s="47"/>
      <c r="E156" s="57"/>
      <c r="F156" s="65" t="e">
        <f>VLOOKUP(E156,d!$B$4:$C$27,2,FALSE)</f>
        <v>#N/A</v>
      </c>
      <c r="G156" s="65" t="b">
        <f t="shared" si="70"/>
        <v>1</v>
      </c>
      <c r="H156" s="34">
        <f t="shared" si="73"/>
        <v>0</v>
      </c>
      <c r="I156" s="43"/>
      <c r="J156" s="57"/>
      <c r="K156" s="65" t="e">
        <f>VLOOKUP(J156,d!$F$4:$G$27,2,FALSE)</f>
        <v>#N/A</v>
      </c>
      <c r="L156" s="65" t="b">
        <f t="shared" si="90"/>
        <v>1</v>
      </c>
      <c r="M156" s="34">
        <f t="shared" si="74"/>
        <v>0</v>
      </c>
      <c r="N156" s="66"/>
      <c r="O156" s="57"/>
      <c r="P156" s="65" t="e">
        <f>VLOOKUP(O156,d!$J$4:$K$27,2,FALSE)</f>
        <v>#N/A</v>
      </c>
      <c r="Q156" s="65" t="b">
        <f t="shared" si="91"/>
        <v>1</v>
      </c>
      <c r="R156" s="34">
        <f t="shared" si="75"/>
        <v>0</v>
      </c>
      <c r="S156" s="57"/>
      <c r="T156" s="76"/>
      <c r="U156" s="65" t="e">
        <f>VLOOKUP(T156,d!$N$4:$O$27,2,FALSE)</f>
        <v>#N/A</v>
      </c>
      <c r="V156" s="65" t="b">
        <f t="shared" si="92"/>
        <v>1</v>
      </c>
      <c r="W156" s="34">
        <f t="shared" si="76"/>
        <v>0</v>
      </c>
      <c r="X156" s="43"/>
      <c r="Y156" s="57"/>
      <c r="Z156" s="65" t="e">
        <f>VLOOKUP(Y156,d!$B$32:$C$55,2,FALSE)</f>
        <v>#N/A</v>
      </c>
      <c r="AA156" s="65" t="b">
        <f t="shared" si="93"/>
        <v>1</v>
      </c>
      <c r="AB156" s="34">
        <f t="shared" si="77"/>
        <v>0</v>
      </c>
      <c r="AC156" s="43"/>
      <c r="AD156" s="57"/>
      <c r="AE156" s="65" t="e">
        <f>VLOOKUP(AD156,d!$F$32:$G$55,2,FALSE)</f>
        <v>#N/A</v>
      </c>
      <c r="AF156" s="65" t="b">
        <f t="shared" si="94"/>
        <v>1</v>
      </c>
      <c r="AG156" s="34">
        <f t="shared" si="78"/>
        <v>0</v>
      </c>
      <c r="AH156" s="43"/>
      <c r="AI156" s="57"/>
      <c r="AJ156" s="65" t="e">
        <f>VLOOKUP(AI156,d!$J$32:$K$55,2,FALSE)</f>
        <v>#N/A</v>
      </c>
      <c r="AK156" s="65" t="b">
        <f t="shared" si="95"/>
        <v>1</v>
      </c>
      <c r="AL156" s="34">
        <f t="shared" si="79"/>
        <v>0</v>
      </c>
      <c r="AM156" s="43"/>
      <c r="AN156" s="57"/>
      <c r="AO156" s="65" t="e">
        <f>VLOOKUP(AN156,d!$N$32:$O$55,2,FALSE)</f>
        <v>#N/A</v>
      </c>
      <c r="AP156" s="65" t="b">
        <f t="shared" si="96"/>
        <v>1</v>
      </c>
      <c r="AQ156" s="34">
        <f t="shared" si="80"/>
        <v>0</v>
      </c>
      <c r="AR156" s="43"/>
      <c r="AS156" s="67">
        <f t="shared" si="81"/>
        <v>0</v>
      </c>
      <c r="AT156" s="67">
        <f t="shared" si="82"/>
        <v>0</v>
      </c>
      <c r="AU156" s="67">
        <f t="shared" si="83"/>
        <v>0</v>
      </c>
      <c r="AV156" s="92" t="str">
        <f>IF(A156&gt;" ",A156,"")</f>
        <v/>
      </c>
      <c r="AW156" s="46" t="s">
        <v>107</v>
      </c>
      <c r="AX156" s="52"/>
      <c r="AZ156" s="50">
        <f>RANK(AU156,AU156:AU159,0)</f>
        <v>1</v>
      </c>
      <c r="BE156" s="52"/>
      <c r="BG156" s="52"/>
    </row>
    <row r="157" spans="1:59" ht="13.5" thickBot="1" x14ac:dyDescent="0.25">
      <c r="A157" s="25">
        <f t="shared" ref="A157:B159" si="101">(A156)</f>
        <v>0</v>
      </c>
      <c r="B157" s="46">
        <f t="shared" si="101"/>
        <v>0</v>
      </c>
      <c r="C157" s="114" t="s">
        <v>130</v>
      </c>
      <c r="D157" s="47"/>
      <c r="E157" s="68"/>
      <c r="F157" s="65" t="e">
        <f>VLOOKUP(E157,d!$B$4:$C$27,2,FALSE)</f>
        <v>#N/A</v>
      </c>
      <c r="G157" s="65" t="b">
        <f t="shared" si="70"/>
        <v>1</v>
      </c>
      <c r="H157" s="34">
        <f t="shared" si="73"/>
        <v>0</v>
      </c>
      <c r="I157" s="57"/>
      <c r="J157" s="68"/>
      <c r="K157" s="65" t="e">
        <f>VLOOKUP(J157,d!$F$4:$G$27,2,FALSE)</f>
        <v>#N/A</v>
      </c>
      <c r="L157" s="65" t="b">
        <f t="shared" si="90"/>
        <v>1</v>
      </c>
      <c r="M157" s="34">
        <f t="shared" si="74"/>
        <v>0</v>
      </c>
      <c r="N157" s="66"/>
      <c r="O157" s="57"/>
      <c r="P157" s="65" t="e">
        <f>VLOOKUP(O157,d!$J$4:$K$27,2,FALSE)</f>
        <v>#N/A</v>
      </c>
      <c r="Q157" s="65" t="b">
        <f t="shared" si="91"/>
        <v>1</v>
      </c>
      <c r="R157" s="34">
        <f t="shared" si="75"/>
        <v>0</v>
      </c>
      <c r="S157" s="57"/>
      <c r="T157" s="76"/>
      <c r="U157" s="65" t="e">
        <f>VLOOKUP(T157,d!$N$4:$O$27,2,FALSE)</f>
        <v>#N/A</v>
      </c>
      <c r="V157" s="65" t="b">
        <f t="shared" si="92"/>
        <v>1</v>
      </c>
      <c r="W157" s="34">
        <f t="shared" si="76"/>
        <v>0</v>
      </c>
      <c r="X157" s="43"/>
      <c r="Y157" s="57"/>
      <c r="Z157" s="65" t="e">
        <f>VLOOKUP(Y157,d!$B$32:$C$55,2,FALSE)</f>
        <v>#N/A</v>
      </c>
      <c r="AA157" s="65" t="b">
        <f t="shared" si="93"/>
        <v>1</v>
      </c>
      <c r="AB157" s="34">
        <f t="shared" si="77"/>
        <v>0</v>
      </c>
      <c r="AC157" s="43"/>
      <c r="AD157" s="57"/>
      <c r="AE157" s="65" t="e">
        <f>VLOOKUP(AD157,d!$F$32:$G$55,2,FALSE)</f>
        <v>#N/A</v>
      </c>
      <c r="AF157" s="65" t="b">
        <f t="shared" si="94"/>
        <v>1</v>
      </c>
      <c r="AG157" s="34">
        <f t="shared" si="78"/>
        <v>0</v>
      </c>
      <c r="AH157" s="43"/>
      <c r="AI157" s="57"/>
      <c r="AJ157" s="65" t="e">
        <f>VLOOKUP(AI157,d!$J$32:$K$55,2,FALSE)</f>
        <v>#N/A</v>
      </c>
      <c r="AK157" s="65" t="b">
        <f t="shared" si="95"/>
        <v>1</v>
      </c>
      <c r="AL157" s="34">
        <f t="shared" si="79"/>
        <v>0</v>
      </c>
      <c r="AM157" s="43"/>
      <c r="AN157" s="57"/>
      <c r="AO157" s="65" t="e">
        <f>VLOOKUP(AN157,d!$N$32:$O$55,2,FALSE)</f>
        <v>#N/A</v>
      </c>
      <c r="AP157" s="65" t="b">
        <f t="shared" si="96"/>
        <v>1</v>
      </c>
      <c r="AQ157" s="34">
        <f t="shared" si="80"/>
        <v>0</v>
      </c>
      <c r="AR157" s="43"/>
      <c r="AS157" s="67">
        <f t="shared" si="81"/>
        <v>0</v>
      </c>
      <c r="AT157" s="67">
        <f t="shared" si="82"/>
        <v>0</v>
      </c>
      <c r="AU157" s="26">
        <f t="shared" si="83"/>
        <v>0</v>
      </c>
      <c r="AV157" s="91">
        <f>IF(B156="I",0,SUM(BA156:BA159))</f>
        <v>0</v>
      </c>
      <c r="AW157" s="91">
        <f>IF(AV157=0,0,RANK(AV157,BA$8:BA$1202,0))</f>
        <v>0</v>
      </c>
      <c r="AX157" s="52"/>
      <c r="AZ157" s="50">
        <f>RANK(AU157,AU156:AU159,0)</f>
        <v>1</v>
      </c>
      <c r="BE157" s="52"/>
      <c r="BG157" s="52"/>
    </row>
    <row r="158" spans="1:59" ht="13.5" thickBot="1" x14ac:dyDescent="0.25">
      <c r="A158" s="25">
        <f t="shared" si="101"/>
        <v>0</v>
      </c>
      <c r="B158" s="46">
        <f t="shared" si="101"/>
        <v>0</v>
      </c>
      <c r="C158" s="114" t="s">
        <v>131</v>
      </c>
      <c r="D158" s="48"/>
      <c r="E158" s="68"/>
      <c r="F158" s="65" t="e">
        <f>VLOOKUP(E158,d!$B$4:$C$27,2,FALSE)</f>
        <v>#N/A</v>
      </c>
      <c r="G158" s="65" t="b">
        <f t="shared" si="70"/>
        <v>1</v>
      </c>
      <c r="H158" s="34">
        <f t="shared" si="73"/>
        <v>0</v>
      </c>
      <c r="I158" s="57"/>
      <c r="J158" s="68"/>
      <c r="K158" s="65" t="e">
        <f>VLOOKUP(J158,d!$F$4:$G$27,2,FALSE)</f>
        <v>#N/A</v>
      </c>
      <c r="L158" s="65" t="b">
        <f t="shared" si="90"/>
        <v>1</v>
      </c>
      <c r="M158" s="34">
        <f t="shared" si="74"/>
        <v>0</v>
      </c>
      <c r="N158" s="66"/>
      <c r="O158" s="57"/>
      <c r="P158" s="65" t="e">
        <f>VLOOKUP(O158,d!$J$4:$K$27,2,FALSE)</f>
        <v>#N/A</v>
      </c>
      <c r="Q158" s="65" t="b">
        <f t="shared" si="91"/>
        <v>1</v>
      </c>
      <c r="R158" s="34">
        <f t="shared" si="75"/>
        <v>0</v>
      </c>
      <c r="S158" s="57"/>
      <c r="T158" s="76"/>
      <c r="U158" s="65" t="e">
        <f>VLOOKUP(T158,d!$N$4:$O$27,2,FALSE)</f>
        <v>#N/A</v>
      </c>
      <c r="V158" s="65" t="b">
        <f t="shared" si="92"/>
        <v>1</v>
      </c>
      <c r="W158" s="34">
        <f t="shared" si="76"/>
        <v>0</v>
      </c>
      <c r="X158" s="43"/>
      <c r="Y158" s="57"/>
      <c r="Z158" s="65" t="e">
        <f>VLOOKUP(Y158,d!$B$32:$C$55,2,FALSE)</f>
        <v>#N/A</v>
      </c>
      <c r="AA158" s="65" t="b">
        <f t="shared" si="93"/>
        <v>1</v>
      </c>
      <c r="AB158" s="34">
        <f t="shared" si="77"/>
        <v>0</v>
      </c>
      <c r="AC158" s="43"/>
      <c r="AD158" s="57"/>
      <c r="AE158" s="65" t="e">
        <f>VLOOKUP(AD158,d!$F$32:$G$55,2,FALSE)</f>
        <v>#N/A</v>
      </c>
      <c r="AF158" s="65" t="b">
        <f t="shared" si="94"/>
        <v>1</v>
      </c>
      <c r="AG158" s="34">
        <f t="shared" si="78"/>
        <v>0</v>
      </c>
      <c r="AH158" s="43"/>
      <c r="AI158" s="57"/>
      <c r="AJ158" s="65" t="e">
        <f>VLOOKUP(AI158,d!$J$32:$K$55,2,FALSE)</f>
        <v>#N/A</v>
      </c>
      <c r="AK158" s="65" t="b">
        <f t="shared" si="95"/>
        <v>1</v>
      </c>
      <c r="AL158" s="34">
        <f t="shared" si="79"/>
        <v>0</v>
      </c>
      <c r="AM158" s="43"/>
      <c r="AN158" s="57"/>
      <c r="AO158" s="65" t="e">
        <f>VLOOKUP(AN158,d!$N$32:$O$55,2,FALSE)</f>
        <v>#N/A</v>
      </c>
      <c r="AP158" s="65" t="b">
        <f t="shared" si="96"/>
        <v>1</v>
      </c>
      <c r="AQ158" s="34">
        <f t="shared" si="80"/>
        <v>0</v>
      </c>
      <c r="AR158" s="43"/>
      <c r="AS158" s="67">
        <f t="shared" si="81"/>
        <v>0</v>
      </c>
      <c r="AT158" s="67">
        <f t="shared" si="82"/>
        <v>0</v>
      </c>
      <c r="AU158" s="26">
        <f t="shared" si="83"/>
        <v>0</v>
      </c>
      <c r="AV158" s="94">
        <f>IF(B156="I",0,SUM(BB156:BB159))</f>
        <v>0</v>
      </c>
      <c r="AW158" s="94">
        <f>IF(AV158=0,0,RANK(AV158,BB$8:BB$1202,0))</f>
        <v>0</v>
      </c>
      <c r="AX158" s="52"/>
      <c r="AZ158" s="50">
        <f>RANK(AU158,AU156:AU159,0)</f>
        <v>1</v>
      </c>
      <c r="BE158" s="52"/>
      <c r="BG158" s="52"/>
    </row>
    <row r="159" spans="1:59" ht="13.5" thickBot="1" x14ac:dyDescent="0.25">
      <c r="A159" s="46">
        <f t="shared" si="101"/>
        <v>0</v>
      </c>
      <c r="B159" s="46">
        <f t="shared" si="101"/>
        <v>0</v>
      </c>
      <c r="C159" s="115" t="s">
        <v>132</v>
      </c>
      <c r="D159" s="49"/>
      <c r="E159" s="69"/>
      <c r="F159" s="70" t="e">
        <f>VLOOKUP(E159,d!$B$4:$C$27,2,FALSE)</f>
        <v>#N/A</v>
      </c>
      <c r="G159" s="70" t="b">
        <f t="shared" si="70"/>
        <v>1</v>
      </c>
      <c r="H159" s="96">
        <f t="shared" si="73"/>
        <v>0</v>
      </c>
      <c r="I159" s="71"/>
      <c r="J159" s="78"/>
      <c r="K159" s="70" t="e">
        <f>VLOOKUP(J159,d!$F$4:$G$27,2,FALSE)</f>
        <v>#N/A</v>
      </c>
      <c r="L159" s="70" t="b">
        <f t="shared" si="90"/>
        <v>1</v>
      </c>
      <c r="M159" s="96">
        <f t="shared" si="74"/>
        <v>0</v>
      </c>
      <c r="N159" s="72"/>
      <c r="O159" s="71"/>
      <c r="P159" s="70" t="e">
        <f>VLOOKUP(O159,d!$J$4:$K$27,2,FALSE)</f>
        <v>#N/A</v>
      </c>
      <c r="Q159" s="70" t="b">
        <f t="shared" si="91"/>
        <v>1</v>
      </c>
      <c r="R159" s="96">
        <f t="shared" si="75"/>
        <v>0</v>
      </c>
      <c r="S159" s="71"/>
      <c r="T159" s="79"/>
      <c r="U159" s="70" t="e">
        <f>VLOOKUP(T159,d!$N$4:$O$27,2,FALSE)</f>
        <v>#N/A</v>
      </c>
      <c r="V159" s="70" t="b">
        <f t="shared" si="92"/>
        <v>1</v>
      </c>
      <c r="W159" s="96">
        <f t="shared" si="76"/>
        <v>0</v>
      </c>
      <c r="X159" s="73"/>
      <c r="Y159" s="71"/>
      <c r="Z159" s="70" t="e">
        <f>VLOOKUP(Y159,d!$B$32:$C$55,2,FALSE)</f>
        <v>#N/A</v>
      </c>
      <c r="AA159" s="70" t="b">
        <f t="shared" si="93"/>
        <v>1</v>
      </c>
      <c r="AB159" s="96">
        <f t="shared" si="77"/>
        <v>0</v>
      </c>
      <c r="AC159" s="73"/>
      <c r="AD159" s="71"/>
      <c r="AE159" s="70" t="e">
        <f>VLOOKUP(AD159,d!$F$32:$G$55,2,FALSE)</f>
        <v>#N/A</v>
      </c>
      <c r="AF159" s="70" t="b">
        <f t="shared" si="94"/>
        <v>1</v>
      </c>
      <c r="AG159" s="96">
        <f t="shared" si="78"/>
        <v>0</v>
      </c>
      <c r="AH159" s="73"/>
      <c r="AI159" s="71"/>
      <c r="AJ159" s="70" t="e">
        <f>VLOOKUP(AI159,d!$J$32:$K$55,2,FALSE)</f>
        <v>#N/A</v>
      </c>
      <c r="AK159" s="70" t="b">
        <f t="shared" si="95"/>
        <v>1</v>
      </c>
      <c r="AL159" s="96">
        <f t="shared" si="79"/>
        <v>0</v>
      </c>
      <c r="AM159" s="73"/>
      <c r="AN159" s="71"/>
      <c r="AO159" s="70" t="e">
        <f>VLOOKUP(AN159,d!$N$32:$O$55,2,FALSE)</f>
        <v>#N/A</v>
      </c>
      <c r="AP159" s="70" t="b">
        <f t="shared" si="96"/>
        <v>1</v>
      </c>
      <c r="AQ159" s="96">
        <f t="shared" si="80"/>
        <v>0</v>
      </c>
      <c r="AR159" s="73"/>
      <c r="AS159" s="74">
        <f t="shared" si="81"/>
        <v>0</v>
      </c>
      <c r="AT159" s="74">
        <f t="shared" si="82"/>
        <v>0</v>
      </c>
      <c r="AU159" s="75">
        <f t="shared" si="83"/>
        <v>0</v>
      </c>
      <c r="AV159" s="90">
        <f>IF(B156="I",0,(AU156+AU157+AU158+AU159-AY159))</f>
        <v>0</v>
      </c>
      <c r="AW159" s="93">
        <f>IF(B156="I",0,IF(BD159&gt;BD$6,0,BD159))</f>
        <v>0</v>
      </c>
      <c r="AX159" s="119">
        <f>MIN(AS156:AS159)</f>
        <v>0</v>
      </c>
      <c r="AY159" s="50">
        <f>MIN(AU156:AU159)</f>
        <v>0</v>
      </c>
      <c r="AZ159" s="50">
        <f>RANK(AU159,AU156:AU159,0)</f>
        <v>1</v>
      </c>
      <c r="BA159" s="118">
        <f>SUM(AS156:AS159)-AX159</f>
        <v>0</v>
      </c>
      <c r="BB159" s="118">
        <f>SUM(AT156:AT159)-(AY159-AX159)</f>
        <v>0</v>
      </c>
      <c r="BC159" s="52">
        <f>IF(B156="I","",IF(SUM(BA156:BB159)=0,AV159,SUM(BA156:BB159)))</f>
        <v>0</v>
      </c>
      <c r="BD159" s="52" t="str">
        <f>IF(B156="I","",IF(BC159=0,"",RANK(BC159,BC$8:BC$500,0)))</f>
        <v/>
      </c>
      <c r="BE159" s="52"/>
      <c r="BG159" s="52"/>
    </row>
    <row r="160" spans="1:59" ht="13.5" thickBot="1" x14ac:dyDescent="0.25">
      <c r="A160" s="28"/>
      <c r="B160" s="46"/>
      <c r="C160" s="114" t="s">
        <v>133</v>
      </c>
      <c r="D160" s="47"/>
      <c r="E160" s="57"/>
      <c r="F160" s="65" t="e">
        <f>VLOOKUP(E160,d!$B$4:$C$27,2,FALSE)</f>
        <v>#N/A</v>
      </c>
      <c r="G160" s="65" t="b">
        <f t="shared" si="70"/>
        <v>1</v>
      </c>
      <c r="H160" s="34">
        <f t="shared" si="73"/>
        <v>0</v>
      </c>
      <c r="I160" s="43"/>
      <c r="J160" s="57"/>
      <c r="K160" s="65" t="e">
        <f>VLOOKUP(J160,d!$F$4:$G$27,2,FALSE)</f>
        <v>#N/A</v>
      </c>
      <c r="L160" s="65" t="b">
        <f t="shared" si="90"/>
        <v>1</v>
      </c>
      <c r="M160" s="34">
        <f t="shared" si="74"/>
        <v>0</v>
      </c>
      <c r="N160" s="66"/>
      <c r="O160" s="57"/>
      <c r="P160" s="65" t="e">
        <f>VLOOKUP(O160,d!$J$4:$K$27,2,FALSE)</f>
        <v>#N/A</v>
      </c>
      <c r="Q160" s="65" t="b">
        <f t="shared" si="91"/>
        <v>1</v>
      </c>
      <c r="R160" s="34">
        <f t="shared" si="75"/>
        <v>0</v>
      </c>
      <c r="S160" s="57"/>
      <c r="T160" s="76"/>
      <c r="U160" s="65" t="e">
        <f>VLOOKUP(T160,d!$N$4:$O$27,2,FALSE)</f>
        <v>#N/A</v>
      </c>
      <c r="V160" s="65" t="b">
        <f t="shared" si="92"/>
        <v>1</v>
      </c>
      <c r="W160" s="34">
        <f t="shared" si="76"/>
        <v>0</v>
      </c>
      <c r="X160" s="43"/>
      <c r="Y160" s="57"/>
      <c r="Z160" s="65" t="e">
        <f>VLOOKUP(Y160,d!$B$32:$C$55,2,FALSE)</f>
        <v>#N/A</v>
      </c>
      <c r="AA160" s="65" t="b">
        <f t="shared" si="93"/>
        <v>1</v>
      </c>
      <c r="AB160" s="34">
        <f t="shared" si="77"/>
        <v>0</v>
      </c>
      <c r="AC160" s="43"/>
      <c r="AD160" s="57"/>
      <c r="AE160" s="65" t="e">
        <f>VLOOKUP(AD160,d!$F$32:$G$55,2,FALSE)</f>
        <v>#N/A</v>
      </c>
      <c r="AF160" s="65" t="b">
        <f t="shared" si="94"/>
        <v>1</v>
      </c>
      <c r="AG160" s="34">
        <f t="shared" si="78"/>
        <v>0</v>
      </c>
      <c r="AH160" s="43"/>
      <c r="AI160" s="57"/>
      <c r="AJ160" s="65" t="e">
        <f>VLOOKUP(AI160,d!$J$32:$K$55,2,FALSE)</f>
        <v>#N/A</v>
      </c>
      <c r="AK160" s="65" t="b">
        <f t="shared" si="95"/>
        <v>1</v>
      </c>
      <c r="AL160" s="34">
        <f t="shared" si="79"/>
        <v>0</v>
      </c>
      <c r="AM160" s="43"/>
      <c r="AN160" s="57"/>
      <c r="AO160" s="65" t="e">
        <f>VLOOKUP(AN160,d!$N$32:$O$55,2,FALSE)</f>
        <v>#N/A</v>
      </c>
      <c r="AP160" s="65" t="b">
        <f t="shared" si="96"/>
        <v>1</v>
      </c>
      <c r="AQ160" s="34">
        <f t="shared" si="80"/>
        <v>0</v>
      </c>
      <c r="AR160" s="43"/>
      <c r="AS160" s="67">
        <f t="shared" si="81"/>
        <v>0</v>
      </c>
      <c r="AT160" s="67">
        <f t="shared" si="82"/>
        <v>0</v>
      </c>
      <c r="AU160" s="67">
        <f t="shared" si="83"/>
        <v>0</v>
      </c>
      <c r="AV160" s="92" t="str">
        <f>IF(A160&gt;" ",A160,"")</f>
        <v/>
      </c>
      <c r="AW160" s="46" t="s">
        <v>107</v>
      </c>
      <c r="AX160" s="52"/>
      <c r="AZ160" s="50">
        <f>RANK(AU160,AU160:AU163,0)</f>
        <v>1</v>
      </c>
      <c r="BE160" s="52"/>
      <c r="BG160" s="52"/>
    </row>
    <row r="161" spans="1:59" ht="13.5" thickBot="1" x14ac:dyDescent="0.25">
      <c r="A161" s="25">
        <f t="shared" ref="A161:B163" si="102">(A160)</f>
        <v>0</v>
      </c>
      <c r="B161" s="46">
        <f t="shared" si="102"/>
        <v>0</v>
      </c>
      <c r="C161" s="114" t="s">
        <v>134</v>
      </c>
      <c r="D161" s="47"/>
      <c r="E161" s="68"/>
      <c r="F161" s="65" t="e">
        <f>VLOOKUP(E161,d!$B$4:$C$27,2,FALSE)</f>
        <v>#N/A</v>
      </c>
      <c r="G161" s="65" t="b">
        <f t="shared" si="70"/>
        <v>1</v>
      </c>
      <c r="H161" s="34">
        <f t="shared" si="73"/>
        <v>0</v>
      </c>
      <c r="I161" s="57"/>
      <c r="J161" s="68"/>
      <c r="K161" s="65" t="e">
        <f>VLOOKUP(J161,d!$F$4:$G$27,2,FALSE)</f>
        <v>#N/A</v>
      </c>
      <c r="L161" s="65" t="b">
        <f t="shared" si="90"/>
        <v>1</v>
      </c>
      <c r="M161" s="34">
        <f t="shared" si="74"/>
        <v>0</v>
      </c>
      <c r="N161" s="66"/>
      <c r="O161" s="57"/>
      <c r="P161" s="65" t="e">
        <f>VLOOKUP(O161,d!$J$4:$K$27,2,FALSE)</f>
        <v>#N/A</v>
      </c>
      <c r="Q161" s="65" t="b">
        <f t="shared" si="91"/>
        <v>1</v>
      </c>
      <c r="R161" s="34">
        <f t="shared" si="75"/>
        <v>0</v>
      </c>
      <c r="S161" s="57"/>
      <c r="T161" s="76"/>
      <c r="U161" s="65" t="e">
        <f>VLOOKUP(T161,d!$N$4:$O$27,2,FALSE)</f>
        <v>#N/A</v>
      </c>
      <c r="V161" s="65" t="b">
        <f t="shared" si="92"/>
        <v>1</v>
      </c>
      <c r="W161" s="34">
        <f t="shared" si="76"/>
        <v>0</v>
      </c>
      <c r="X161" s="43"/>
      <c r="Y161" s="57"/>
      <c r="Z161" s="65" t="e">
        <f>VLOOKUP(Y161,d!$B$32:$C$55,2,FALSE)</f>
        <v>#N/A</v>
      </c>
      <c r="AA161" s="65" t="b">
        <f t="shared" si="93"/>
        <v>1</v>
      </c>
      <c r="AB161" s="34">
        <f t="shared" si="77"/>
        <v>0</v>
      </c>
      <c r="AC161" s="43"/>
      <c r="AD161" s="57"/>
      <c r="AE161" s="65" t="e">
        <f>VLOOKUP(AD161,d!$F$32:$G$55,2,FALSE)</f>
        <v>#N/A</v>
      </c>
      <c r="AF161" s="65" t="b">
        <f t="shared" si="94"/>
        <v>1</v>
      </c>
      <c r="AG161" s="34">
        <f t="shared" si="78"/>
        <v>0</v>
      </c>
      <c r="AH161" s="43"/>
      <c r="AI161" s="57"/>
      <c r="AJ161" s="65" t="e">
        <f>VLOOKUP(AI161,d!$J$32:$K$55,2,FALSE)</f>
        <v>#N/A</v>
      </c>
      <c r="AK161" s="65" t="b">
        <f t="shared" si="95"/>
        <v>1</v>
      </c>
      <c r="AL161" s="34">
        <f t="shared" si="79"/>
        <v>0</v>
      </c>
      <c r="AM161" s="43"/>
      <c r="AN161" s="57"/>
      <c r="AO161" s="65" t="e">
        <f>VLOOKUP(AN161,d!$N$32:$O$55,2,FALSE)</f>
        <v>#N/A</v>
      </c>
      <c r="AP161" s="65" t="b">
        <f t="shared" si="96"/>
        <v>1</v>
      </c>
      <c r="AQ161" s="34">
        <f t="shared" si="80"/>
        <v>0</v>
      </c>
      <c r="AR161" s="43"/>
      <c r="AS161" s="67">
        <f t="shared" si="81"/>
        <v>0</v>
      </c>
      <c r="AT161" s="67">
        <f t="shared" si="82"/>
        <v>0</v>
      </c>
      <c r="AU161" s="26">
        <f t="shared" si="83"/>
        <v>0</v>
      </c>
      <c r="AV161" s="91">
        <f>IF(B160="I",0,SUM(BA160:BA163))</f>
        <v>0</v>
      </c>
      <c r="AW161" s="91">
        <f>IF(AV161=0,0,RANK(AV161,BA$8:BA$1202,0))</f>
        <v>0</v>
      </c>
      <c r="AX161" s="52"/>
      <c r="AZ161" s="50">
        <f>RANK(AU161,AU160:AU163,0)</f>
        <v>1</v>
      </c>
      <c r="BE161" s="52"/>
      <c r="BG161" s="52"/>
    </row>
    <row r="162" spans="1:59" ht="13.5" thickBot="1" x14ac:dyDescent="0.25">
      <c r="A162" s="25">
        <f t="shared" si="102"/>
        <v>0</v>
      </c>
      <c r="B162" s="46">
        <f t="shared" si="102"/>
        <v>0</v>
      </c>
      <c r="C162" s="114" t="s">
        <v>135</v>
      </c>
      <c r="D162" s="48"/>
      <c r="E162" s="68"/>
      <c r="F162" s="65" t="e">
        <f>VLOOKUP(E162,d!$B$4:$C$27,2,FALSE)</f>
        <v>#N/A</v>
      </c>
      <c r="G162" s="65" t="b">
        <f t="shared" si="70"/>
        <v>1</v>
      </c>
      <c r="H162" s="34">
        <f t="shared" si="73"/>
        <v>0</v>
      </c>
      <c r="I162" s="57"/>
      <c r="J162" s="68"/>
      <c r="K162" s="65" t="e">
        <f>VLOOKUP(J162,d!$F$4:$G$27,2,FALSE)</f>
        <v>#N/A</v>
      </c>
      <c r="L162" s="65" t="b">
        <f t="shared" si="90"/>
        <v>1</v>
      </c>
      <c r="M162" s="34">
        <f t="shared" si="74"/>
        <v>0</v>
      </c>
      <c r="N162" s="66"/>
      <c r="O162" s="57"/>
      <c r="P162" s="65" t="e">
        <f>VLOOKUP(O162,d!$J$4:$K$27,2,FALSE)</f>
        <v>#N/A</v>
      </c>
      <c r="Q162" s="65" t="b">
        <f t="shared" si="91"/>
        <v>1</v>
      </c>
      <c r="R162" s="34">
        <f t="shared" si="75"/>
        <v>0</v>
      </c>
      <c r="S162" s="57"/>
      <c r="T162" s="76"/>
      <c r="U162" s="65" t="e">
        <f>VLOOKUP(T162,d!$N$4:$O$27,2,FALSE)</f>
        <v>#N/A</v>
      </c>
      <c r="V162" s="65" t="b">
        <f t="shared" si="92"/>
        <v>1</v>
      </c>
      <c r="W162" s="34">
        <f t="shared" si="76"/>
        <v>0</v>
      </c>
      <c r="X162" s="43"/>
      <c r="Y162" s="57"/>
      <c r="Z162" s="65" t="e">
        <f>VLOOKUP(Y162,d!$B$32:$C$55,2,FALSE)</f>
        <v>#N/A</v>
      </c>
      <c r="AA162" s="65" t="b">
        <f t="shared" si="93"/>
        <v>1</v>
      </c>
      <c r="AB162" s="34">
        <f t="shared" si="77"/>
        <v>0</v>
      </c>
      <c r="AC162" s="43"/>
      <c r="AD162" s="57"/>
      <c r="AE162" s="65" t="e">
        <f>VLOOKUP(AD162,d!$F$32:$G$55,2,FALSE)</f>
        <v>#N/A</v>
      </c>
      <c r="AF162" s="65" t="b">
        <f t="shared" si="94"/>
        <v>1</v>
      </c>
      <c r="AG162" s="34">
        <f t="shared" si="78"/>
        <v>0</v>
      </c>
      <c r="AH162" s="43"/>
      <c r="AI162" s="57"/>
      <c r="AJ162" s="65" t="e">
        <f>VLOOKUP(AI162,d!$J$32:$K$55,2,FALSE)</f>
        <v>#N/A</v>
      </c>
      <c r="AK162" s="65" t="b">
        <f t="shared" si="95"/>
        <v>1</v>
      </c>
      <c r="AL162" s="34">
        <f t="shared" si="79"/>
        <v>0</v>
      </c>
      <c r="AM162" s="43"/>
      <c r="AN162" s="57"/>
      <c r="AO162" s="65" t="e">
        <f>VLOOKUP(AN162,d!$N$32:$O$55,2,FALSE)</f>
        <v>#N/A</v>
      </c>
      <c r="AP162" s="65" t="b">
        <f t="shared" si="96"/>
        <v>1</v>
      </c>
      <c r="AQ162" s="34">
        <f t="shared" si="80"/>
        <v>0</v>
      </c>
      <c r="AR162" s="43"/>
      <c r="AS162" s="67">
        <f t="shared" si="81"/>
        <v>0</v>
      </c>
      <c r="AT162" s="67">
        <f t="shared" si="82"/>
        <v>0</v>
      </c>
      <c r="AU162" s="26">
        <f t="shared" si="83"/>
        <v>0</v>
      </c>
      <c r="AV162" s="94">
        <f>IF(B160="I",0,SUM(BB160:BB163))</f>
        <v>0</v>
      </c>
      <c r="AW162" s="94">
        <f>IF(AV162=0,0,RANK(AV162,BB$8:BB$1202,0))</f>
        <v>0</v>
      </c>
      <c r="AX162" s="52"/>
      <c r="AZ162" s="50">
        <f>RANK(AU162,AU160:AU163,0)</f>
        <v>1</v>
      </c>
      <c r="BE162" s="52"/>
      <c r="BG162" s="52"/>
    </row>
    <row r="163" spans="1:59" ht="13.5" thickBot="1" x14ac:dyDescent="0.25">
      <c r="A163" s="46">
        <f t="shared" si="102"/>
        <v>0</v>
      </c>
      <c r="B163" s="46">
        <f t="shared" si="102"/>
        <v>0</v>
      </c>
      <c r="C163" s="115" t="s">
        <v>136</v>
      </c>
      <c r="D163" s="49"/>
      <c r="E163" s="69"/>
      <c r="F163" s="70" t="e">
        <f>VLOOKUP(E163,d!$B$4:$C$27,2,FALSE)</f>
        <v>#N/A</v>
      </c>
      <c r="G163" s="70" t="b">
        <f t="shared" si="70"/>
        <v>1</v>
      </c>
      <c r="H163" s="96">
        <f t="shared" si="73"/>
        <v>0</v>
      </c>
      <c r="I163" s="71"/>
      <c r="J163" s="78"/>
      <c r="K163" s="70" t="e">
        <f>VLOOKUP(J163,d!$F$4:$G$27,2,FALSE)</f>
        <v>#N/A</v>
      </c>
      <c r="L163" s="70" t="b">
        <f t="shared" si="90"/>
        <v>1</v>
      </c>
      <c r="M163" s="96">
        <f t="shared" si="74"/>
        <v>0</v>
      </c>
      <c r="N163" s="72"/>
      <c r="O163" s="71"/>
      <c r="P163" s="70" t="e">
        <f>VLOOKUP(O163,d!$J$4:$K$27,2,FALSE)</f>
        <v>#N/A</v>
      </c>
      <c r="Q163" s="70" t="b">
        <f t="shared" si="91"/>
        <v>1</v>
      </c>
      <c r="R163" s="96">
        <f t="shared" si="75"/>
        <v>0</v>
      </c>
      <c r="S163" s="71"/>
      <c r="T163" s="79"/>
      <c r="U163" s="70" t="e">
        <f>VLOOKUP(T163,d!$N$4:$O$27,2,FALSE)</f>
        <v>#N/A</v>
      </c>
      <c r="V163" s="70" t="b">
        <f t="shared" si="92"/>
        <v>1</v>
      </c>
      <c r="W163" s="96">
        <f t="shared" si="76"/>
        <v>0</v>
      </c>
      <c r="X163" s="73"/>
      <c r="Y163" s="71"/>
      <c r="Z163" s="70" t="e">
        <f>VLOOKUP(Y163,d!$B$32:$C$55,2,FALSE)</f>
        <v>#N/A</v>
      </c>
      <c r="AA163" s="70" t="b">
        <f t="shared" si="93"/>
        <v>1</v>
      </c>
      <c r="AB163" s="96">
        <f t="shared" si="77"/>
        <v>0</v>
      </c>
      <c r="AC163" s="73"/>
      <c r="AD163" s="71"/>
      <c r="AE163" s="70" t="e">
        <f>VLOOKUP(AD163,d!$F$32:$G$55,2,FALSE)</f>
        <v>#N/A</v>
      </c>
      <c r="AF163" s="70" t="b">
        <f t="shared" si="94"/>
        <v>1</v>
      </c>
      <c r="AG163" s="96">
        <f t="shared" si="78"/>
        <v>0</v>
      </c>
      <c r="AH163" s="73"/>
      <c r="AI163" s="71"/>
      <c r="AJ163" s="70" t="e">
        <f>VLOOKUP(AI163,d!$J$32:$K$55,2,FALSE)</f>
        <v>#N/A</v>
      </c>
      <c r="AK163" s="70" t="b">
        <f t="shared" si="95"/>
        <v>1</v>
      </c>
      <c r="AL163" s="96">
        <f t="shared" si="79"/>
        <v>0</v>
      </c>
      <c r="AM163" s="73"/>
      <c r="AN163" s="71"/>
      <c r="AO163" s="70" t="e">
        <f>VLOOKUP(AN163,d!$N$32:$O$55,2,FALSE)</f>
        <v>#N/A</v>
      </c>
      <c r="AP163" s="70" t="b">
        <f t="shared" si="96"/>
        <v>1</v>
      </c>
      <c r="AQ163" s="96">
        <f t="shared" si="80"/>
        <v>0</v>
      </c>
      <c r="AR163" s="73"/>
      <c r="AS163" s="74">
        <f t="shared" si="81"/>
        <v>0</v>
      </c>
      <c r="AT163" s="74">
        <f t="shared" si="82"/>
        <v>0</v>
      </c>
      <c r="AU163" s="75">
        <f t="shared" si="83"/>
        <v>0</v>
      </c>
      <c r="AV163" s="90">
        <f>IF(B160="I",0,(AU160+AU161+AU162+AU163-AY163))</f>
        <v>0</v>
      </c>
      <c r="AW163" s="93">
        <f>IF(B160="I",0,IF(BD163&gt;BD$6,0,BD163))</f>
        <v>0</v>
      </c>
      <c r="AX163" s="119">
        <f>MIN(AS160:AS163)</f>
        <v>0</v>
      </c>
      <c r="AY163" s="50">
        <f>MIN(AU160:AU163)</f>
        <v>0</v>
      </c>
      <c r="AZ163" s="50">
        <f>RANK(AU163,AU160:AU163,0)</f>
        <v>1</v>
      </c>
      <c r="BA163" s="118">
        <f>SUM(AS160:AS163)-AX163</f>
        <v>0</v>
      </c>
      <c r="BB163" s="118">
        <f>SUM(AT160:AT163)-(AY163-AX163)</f>
        <v>0</v>
      </c>
      <c r="BC163" s="52">
        <f>IF(B160="I","",IF(SUM(BA160:BB163)=0,AV163,SUM(BA160:BB163)))</f>
        <v>0</v>
      </c>
      <c r="BD163" s="52" t="str">
        <f>IF(B160="I","",IF(BC163=0,"",RANK(BC163,BC$8:BC$500,0)))</f>
        <v/>
      </c>
      <c r="BE163" s="52"/>
      <c r="BG163" s="52"/>
    </row>
    <row r="164" spans="1:59" ht="13.5" thickBot="1" x14ac:dyDescent="0.25">
      <c r="A164" s="28"/>
      <c r="B164" s="46"/>
      <c r="C164" s="114" t="s">
        <v>137</v>
      </c>
      <c r="D164" s="47"/>
      <c r="E164" s="57"/>
      <c r="F164" s="65" t="e">
        <f>VLOOKUP(E164,d!$B$4:$C$27,2,FALSE)</f>
        <v>#N/A</v>
      </c>
      <c r="G164" s="65" t="b">
        <f t="shared" si="70"/>
        <v>1</v>
      </c>
      <c r="H164" s="34">
        <f t="shared" si="73"/>
        <v>0</v>
      </c>
      <c r="I164" s="43"/>
      <c r="J164" s="57"/>
      <c r="K164" s="65" t="e">
        <f>VLOOKUP(J164,d!$F$4:$G$27,2,FALSE)</f>
        <v>#N/A</v>
      </c>
      <c r="L164" s="65" t="b">
        <f t="shared" si="90"/>
        <v>1</v>
      </c>
      <c r="M164" s="34">
        <f t="shared" si="74"/>
        <v>0</v>
      </c>
      <c r="N164" s="66"/>
      <c r="O164" s="57"/>
      <c r="P164" s="65" t="e">
        <f>VLOOKUP(O164,d!$J$4:$K$27,2,FALSE)</f>
        <v>#N/A</v>
      </c>
      <c r="Q164" s="65" t="b">
        <f t="shared" si="91"/>
        <v>1</v>
      </c>
      <c r="R164" s="34">
        <f t="shared" si="75"/>
        <v>0</v>
      </c>
      <c r="S164" s="57"/>
      <c r="T164" s="76"/>
      <c r="U164" s="65" t="e">
        <f>VLOOKUP(T164,d!$N$4:$O$27,2,FALSE)</f>
        <v>#N/A</v>
      </c>
      <c r="V164" s="65" t="b">
        <f t="shared" si="92"/>
        <v>1</v>
      </c>
      <c r="W164" s="34">
        <f t="shared" si="76"/>
        <v>0</v>
      </c>
      <c r="X164" s="43"/>
      <c r="Y164" s="57"/>
      <c r="Z164" s="65" t="e">
        <f>VLOOKUP(Y164,d!$B$32:$C$55,2,FALSE)</f>
        <v>#N/A</v>
      </c>
      <c r="AA164" s="65" t="b">
        <f t="shared" si="93"/>
        <v>1</v>
      </c>
      <c r="AB164" s="34">
        <f t="shared" si="77"/>
        <v>0</v>
      </c>
      <c r="AC164" s="43"/>
      <c r="AD164" s="57"/>
      <c r="AE164" s="65" t="e">
        <f>VLOOKUP(AD164,d!$F$32:$G$55,2,FALSE)</f>
        <v>#N/A</v>
      </c>
      <c r="AF164" s="65" t="b">
        <f t="shared" si="94"/>
        <v>1</v>
      </c>
      <c r="AG164" s="34">
        <f t="shared" si="78"/>
        <v>0</v>
      </c>
      <c r="AH164" s="43"/>
      <c r="AI164" s="57"/>
      <c r="AJ164" s="65" t="e">
        <f>VLOOKUP(AI164,d!$J$32:$K$55,2,FALSE)</f>
        <v>#N/A</v>
      </c>
      <c r="AK164" s="65" t="b">
        <f t="shared" si="95"/>
        <v>1</v>
      </c>
      <c r="AL164" s="34">
        <f t="shared" si="79"/>
        <v>0</v>
      </c>
      <c r="AM164" s="43"/>
      <c r="AN164" s="57"/>
      <c r="AO164" s="65" t="e">
        <f>VLOOKUP(AN164,d!$N$32:$O$55,2,FALSE)</f>
        <v>#N/A</v>
      </c>
      <c r="AP164" s="65" t="b">
        <f t="shared" si="96"/>
        <v>1</v>
      </c>
      <c r="AQ164" s="34">
        <f t="shared" si="80"/>
        <v>0</v>
      </c>
      <c r="AR164" s="43"/>
      <c r="AS164" s="67">
        <f t="shared" si="81"/>
        <v>0</v>
      </c>
      <c r="AT164" s="67">
        <f t="shared" si="82"/>
        <v>0</v>
      </c>
      <c r="AU164" s="67">
        <f t="shared" si="83"/>
        <v>0</v>
      </c>
      <c r="AV164" s="92" t="str">
        <f>IF(A164&gt;" ",A164,"")</f>
        <v/>
      </c>
      <c r="AW164" s="46" t="s">
        <v>107</v>
      </c>
      <c r="AX164" s="52"/>
      <c r="AZ164" s="50">
        <f>RANK(AU164,AU164:AU167,0)</f>
        <v>1</v>
      </c>
      <c r="BE164" s="52"/>
      <c r="BG164" s="52"/>
    </row>
    <row r="165" spans="1:59" ht="13.5" thickBot="1" x14ac:dyDescent="0.25">
      <c r="A165" s="25">
        <f t="shared" ref="A165:B167" si="103">(A164)</f>
        <v>0</v>
      </c>
      <c r="B165" s="46">
        <f t="shared" si="103"/>
        <v>0</v>
      </c>
      <c r="C165" s="114" t="s">
        <v>138</v>
      </c>
      <c r="D165" s="47"/>
      <c r="E165" s="68"/>
      <c r="F165" s="65" t="e">
        <f>VLOOKUP(E165,d!$B$4:$C$27,2,FALSE)</f>
        <v>#N/A</v>
      </c>
      <c r="G165" s="65" t="b">
        <f t="shared" si="70"/>
        <v>1</v>
      </c>
      <c r="H165" s="34">
        <f t="shared" si="73"/>
        <v>0</v>
      </c>
      <c r="I165" s="57"/>
      <c r="J165" s="68"/>
      <c r="K165" s="65" t="e">
        <f>VLOOKUP(J165,d!$F$4:$G$27,2,FALSE)</f>
        <v>#N/A</v>
      </c>
      <c r="L165" s="65" t="b">
        <f t="shared" si="90"/>
        <v>1</v>
      </c>
      <c r="M165" s="34">
        <f t="shared" si="74"/>
        <v>0</v>
      </c>
      <c r="N165" s="66"/>
      <c r="O165" s="57"/>
      <c r="P165" s="65" t="e">
        <f>VLOOKUP(O165,d!$J$4:$K$27,2,FALSE)</f>
        <v>#N/A</v>
      </c>
      <c r="Q165" s="65" t="b">
        <f t="shared" si="91"/>
        <v>1</v>
      </c>
      <c r="R165" s="34">
        <f t="shared" si="75"/>
        <v>0</v>
      </c>
      <c r="S165" s="57"/>
      <c r="T165" s="76"/>
      <c r="U165" s="65" t="e">
        <f>VLOOKUP(T165,d!$N$4:$O$27,2,FALSE)</f>
        <v>#N/A</v>
      </c>
      <c r="V165" s="65" t="b">
        <f t="shared" si="92"/>
        <v>1</v>
      </c>
      <c r="W165" s="34">
        <f t="shared" si="76"/>
        <v>0</v>
      </c>
      <c r="X165" s="43"/>
      <c r="Y165" s="57"/>
      <c r="Z165" s="65" t="e">
        <f>VLOOKUP(Y165,d!$B$32:$C$55,2,FALSE)</f>
        <v>#N/A</v>
      </c>
      <c r="AA165" s="65" t="b">
        <f t="shared" si="93"/>
        <v>1</v>
      </c>
      <c r="AB165" s="34">
        <f t="shared" si="77"/>
        <v>0</v>
      </c>
      <c r="AC165" s="43"/>
      <c r="AD165" s="57"/>
      <c r="AE165" s="65" t="e">
        <f>VLOOKUP(AD165,d!$F$32:$G$55,2,FALSE)</f>
        <v>#N/A</v>
      </c>
      <c r="AF165" s="65" t="b">
        <f t="shared" si="94"/>
        <v>1</v>
      </c>
      <c r="AG165" s="34">
        <f t="shared" si="78"/>
        <v>0</v>
      </c>
      <c r="AH165" s="43"/>
      <c r="AI165" s="57"/>
      <c r="AJ165" s="65" t="e">
        <f>VLOOKUP(AI165,d!$J$32:$K$55,2,FALSE)</f>
        <v>#N/A</v>
      </c>
      <c r="AK165" s="65" t="b">
        <f t="shared" si="95"/>
        <v>1</v>
      </c>
      <c r="AL165" s="34">
        <f t="shared" si="79"/>
        <v>0</v>
      </c>
      <c r="AM165" s="43"/>
      <c r="AN165" s="57"/>
      <c r="AO165" s="65" t="e">
        <f>VLOOKUP(AN165,d!$N$32:$O$55,2,FALSE)</f>
        <v>#N/A</v>
      </c>
      <c r="AP165" s="65" t="b">
        <f t="shared" si="96"/>
        <v>1</v>
      </c>
      <c r="AQ165" s="34">
        <f t="shared" si="80"/>
        <v>0</v>
      </c>
      <c r="AR165" s="43"/>
      <c r="AS165" s="67">
        <f t="shared" si="81"/>
        <v>0</v>
      </c>
      <c r="AT165" s="67">
        <f t="shared" si="82"/>
        <v>0</v>
      </c>
      <c r="AU165" s="26">
        <f t="shared" si="83"/>
        <v>0</v>
      </c>
      <c r="AV165" s="91">
        <f>IF(B164="I",0,SUM(BA164:BA167))</f>
        <v>0</v>
      </c>
      <c r="AW165" s="91">
        <f>IF(AV165=0,0,RANK(AV165,BA$8:BA$1202,0))</f>
        <v>0</v>
      </c>
      <c r="AX165" s="52"/>
      <c r="AZ165" s="50">
        <f>RANK(AU165,AU164:AU167,0)</f>
        <v>1</v>
      </c>
      <c r="BE165" s="52"/>
      <c r="BG165" s="52"/>
    </row>
    <row r="166" spans="1:59" ht="13.5" thickBot="1" x14ac:dyDescent="0.25">
      <c r="A166" s="25">
        <f t="shared" si="103"/>
        <v>0</v>
      </c>
      <c r="B166" s="46">
        <f t="shared" si="103"/>
        <v>0</v>
      </c>
      <c r="C166" s="114" t="s">
        <v>139</v>
      </c>
      <c r="D166" s="48"/>
      <c r="E166" s="68"/>
      <c r="F166" s="65" t="e">
        <f>VLOOKUP(E166,d!$B$4:$C$27,2,FALSE)</f>
        <v>#N/A</v>
      </c>
      <c r="G166" s="65" t="b">
        <f t="shared" si="70"/>
        <v>1</v>
      </c>
      <c r="H166" s="34">
        <f t="shared" si="73"/>
        <v>0</v>
      </c>
      <c r="I166" s="57"/>
      <c r="J166" s="68"/>
      <c r="K166" s="65" t="e">
        <f>VLOOKUP(J166,d!$F$4:$G$27,2,FALSE)</f>
        <v>#N/A</v>
      </c>
      <c r="L166" s="65" t="b">
        <f t="shared" si="90"/>
        <v>1</v>
      </c>
      <c r="M166" s="34">
        <f t="shared" si="74"/>
        <v>0</v>
      </c>
      <c r="N166" s="66"/>
      <c r="O166" s="57"/>
      <c r="P166" s="65" t="e">
        <f>VLOOKUP(O166,d!$J$4:$K$27,2,FALSE)</f>
        <v>#N/A</v>
      </c>
      <c r="Q166" s="65" t="b">
        <f t="shared" si="91"/>
        <v>1</v>
      </c>
      <c r="R166" s="34">
        <f t="shared" si="75"/>
        <v>0</v>
      </c>
      <c r="S166" s="57"/>
      <c r="T166" s="76"/>
      <c r="U166" s="65" t="e">
        <f>VLOOKUP(T166,d!$N$4:$O$27,2,FALSE)</f>
        <v>#N/A</v>
      </c>
      <c r="V166" s="65" t="b">
        <f t="shared" si="92"/>
        <v>1</v>
      </c>
      <c r="W166" s="34">
        <f t="shared" si="76"/>
        <v>0</v>
      </c>
      <c r="X166" s="43"/>
      <c r="Y166" s="57"/>
      <c r="Z166" s="65" t="e">
        <f>VLOOKUP(Y166,d!$B$32:$C$55,2,FALSE)</f>
        <v>#N/A</v>
      </c>
      <c r="AA166" s="65" t="b">
        <f t="shared" si="93"/>
        <v>1</v>
      </c>
      <c r="AB166" s="34">
        <f t="shared" si="77"/>
        <v>0</v>
      </c>
      <c r="AC166" s="43"/>
      <c r="AD166" s="57"/>
      <c r="AE166" s="65" t="e">
        <f>VLOOKUP(AD166,d!$F$32:$G$55,2,FALSE)</f>
        <v>#N/A</v>
      </c>
      <c r="AF166" s="65" t="b">
        <f t="shared" si="94"/>
        <v>1</v>
      </c>
      <c r="AG166" s="34">
        <f t="shared" si="78"/>
        <v>0</v>
      </c>
      <c r="AH166" s="43"/>
      <c r="AI166" s="57"/>
      <c r="AJ166" s="65" t="e">
        <f>VLOOKUP(AI166,d!$J$32:$K$55,2,FALSE)</f>
        <v>#N/A</v>
      </c>
      <c r="AK166" s="65" t="b">
        <f t="shared" si="95"/>
        <v>1</v>
      </c>
      <c r="AL166" s="34">
        <f t="shared" si="79"/>
        <v>0</v>
      </c>
      <c r="AM166" s="43"/>
      <c r="AN166" s="57"/>
      <c r="AO166" s="65" t="e">
        <f>VLOOKUP(AN166,d!$N$32:$O$55,2,FALSE)</f>
        <v>#N/A</v>
      </c>
      <c r="AP166" s="65" t="b">
        <f t="shared" si="96"/>
        <v>1</v>
      </c>
      <c r="AQ166" s="34">
        <f t="shared" si="80"/>
        <v>0</v>
      </c>
      <c r="AR166" s="43"/>
      <c r="AS166" s="67">
        <f t="shared" si="81"/>
        <v>0</v>
      </c>
      <c r="AT166" s="67">
        <f t="shared" si="82"/>
        <v>0</v>
      </c>
      <c r="AU166" s="26">
        <f t="shared" si="83"/>
        <v>0</v>
      </c>
      <c r="AV166" s="94">
        <f>IF(B164="I",0,SUM(BB164:BB167))</f>
        <v>0</v>
      </c>
      <c r="AW166" s="94">
        <f>IF(AV166=0,0,RANK(AV166,BB$8:BB$1202,0))</f>
        <v>0</v>
      </c>
      <c r="AX166" s="52"/>
      <c r="AZ166" s="50">
        <f>RANK(AU166,AU164:AU167,0)</f>
        <v>1</v>
      </c>
      <c r="BE166" s="52"/>
      <c r="BG166" s="52"/>
    </row>
    <row r="167" spans="1:59" ht="13.5" thickBot="1" x14ac:dyDescent="0.25">
      <c r="A167" s="46">
        <f t="shared" si="103"/>
        <v>0</v>
      </c>
      <c r="B167" s="46">
        <f t="shared" si="103"/>
        <v>0</v>
      </c>
      <c r="C167" s="115" t="s">
        <v>140</v>
      </c>
      <c r="D167" s="49"/>
      <c r="E167" s="69"/>
      <c r="F167" s="70" t="e">
        <f>VLOOKUP(E167,d!$B$4:$C$27,2,FALSE)</f>
        <v>#N/A</v>
      </c>
      <c r="G167" s="70" t="b">
        <f t="shared" si="70"/>
        <v>1</v>
      </c>
      <c r="H167" s="96">
        <f t="shared" si="73"/>
        <v>0</v>
      </c>
      <c r="I167" s="71"/>
      <c r="J167" s="78"/>
      <c r="K167" s="70" t="e">
        <f>VLOOKUP(J167,d!$F$4:$G$27,2,FALSE)</f>
        <v>#N/A</v>
      </c>
      <c r="L167" s="70" t="b">
        <f t="shared" si="90"/>
        <v>1</v>
      </c>
      <c r="M167" s="96">
        <f t="shared" si="74"/>
        <v>0</v>
      </c>
      <c r="N167" s="72"/>
      <c r="O167" s="71"/>
      <c r="P167" s="70" t="e">
        <f>VLOOKUP(O167,d!$J$4:$K$27,2,FALSE)</f>
        <v>#N/A</v>
      </c>
      <c r="Q167" s="70" t="b">
        <f t="shared" si="91"/>
        <v>1</v>
      </c>
      <c r="R167" s="96">
        <f t="shared" si="75"/>
        <v>0</v>
      </c>
      <c r="S167" s="71"/>
      <c r="T167" s="79"/>
      <c r="U167" s="70" t="e">
        <f>VLOOKUP(T167,d!$N$4:$O$27,2,FALSE)</f>
        <v>#N/A</v>
      </c>
      <c r="V167" s="70" t="b">
        <f t="shared" si="92"/>
        <v>1</v>
      </c>
      <c r="W167" s="96">
        <f t="shared" si="76"/>
        <v>0</v>
      </c>
      <c r="X167" s="73"/>
      <c r="Y167" s="71"/>
      <c r="Z167" s="70" t="e">
        <f>VLOOKUP(Y167,d!$B$32:$C$55,2,FALSE)</f>
        <v>#N/A</v>
      </c>
      <c r="AA167" s="70" t="b">
        <f t="shared" si="93"/>
        <v>1</v>
      </c>
      <c r="AB167" s="96">
        <f t="shared" si="77"/>
        <v>0</v>
      </c>
      <c r="AC167" s="73"/>
      <c r="AD167" s="71"/>
      <c r="AE167" s="70" t="e">
        <f>VLOOKUP(AD167,d!$F$32:$G$55,2,FALSE)</f>
        <v>#N/A</v>
      </c>
      <c r="AF167" s="70" t="b">
        <f t="shared" si="94"/>
        <v>1</v>
      </c>
      <c r="AG167" s="96">
        <f t="shared" si="78"/>
        <v>0</v>
      </c>
      <c r="AH167" s="73"/>
      <c r="AI167" s="71"/>
      <c r="AJ167" s="70" t="e">
        <f>VLOOKUP(AI167,d!$J$32:$K$55,2,FALSE)</f>
        <v>#N/A</v>
      </c>
      <c r="AK167" s="70" t="b">
        <f t="shared" si="95"/>
        <v>1</v>
      </c>
      <c r="AL167" s="96">
        <f t="shared" si="79"/>
        <v>0</v>
      </c>
      <c r="AM167" s="73"/>
      <c r="AN167" s="71"/>
      <c r="AO167" s="70" t="e">
        <f>VLOOKUP(AN167,d!$N$32:$O$55,2,FALSE)</f>
        <v>#N/A</v>
      </c>
      <c r="AP167" s="70" t="b">
        <f t="shared" si="96"/>
        <v>1</v>
      </c>
      <c r="AQ167" s="96">
        <f t="shared" si="80"/>
        <v>0</v>
      </c>
      <c r="AR167" s="73"/>
      <c r="AS167" s="74">
        <f t="shared" si="81"/>
        <v>0</v>
      </c>
      <c r="AT167" s="74">
        <f t="shared" si="82"/>
        <v>0</v>
      </c>
      <c r="AU167" s="75">
        <f t="shared" si="83"/>
        <v>0</v>
      </c>
      <c r="AV167" s="90">
        <f>IF(B164="I",0,(AU164+AU165+AU166+AU167-AY167))</f>
        <v>0</v>
      </c>
      <c r="AW167" s="93">
        <f>IF(B164="I",0,IF(BD167&gt;BD$6,0,BD167))</f>
        <v>0</v>
      </c>
      <c r="AX167" s="119">
        <f>MIN(AS164:AS167)</f>
        <v>0</v>
      </c>
      <c r="AY167" s="50">
        <f>MIN(AU164:AU167)</f>
        <v>0</v>
      </c>
      <c r="AZ167" s="50">
        <f>RANK(AU167,AU164:AU167,0)</f>
        <v>1</v>
      </c>
      <c r="BA167" s="118">
        <f>SUM(AS164:AS167)-AX167</f>
        <v>0</v>
      </c>
      <c r="BB167" s="118">
        <f>SUM(AT164:AT167)-(AY167-AX167)</f>
        <v>0</v>
      </c>
      <c r="BC167" s="52">
        <f>IF(B164="I","",IF(SUM(BA164:BB167)=0,AV167,SUM(BA164:BB167)))</f>
        <v>0</v>
      </c>
      <c r="BD167" s="52" t="str">
        <f>IF(B164="I","",IF(BC167=0,"",RANK(BC167,BC$8:BC$500,0)))</f>
        <v/>
      </c>
      <c r="BE167" s="52"/>
      <c r="BG167" s="52"/>
    </row>
    <row r="168" spans="1:59" ht="13.5" thickBot="1" x14ac:dyDescent="0.25">
      <c r="A168" s="28"/>
      <c r="B168" s="46"/>
      <c r="C168" s="114" t="s">
        <v>141</v>
      </c>
      <c r="D168" s="47"/>
      <c r="E168" s="57"/>
      <c r="F168" s="65" t="e">
        <f>VLOOKUP(E168,d!$B$4:$C$27,2,FALSE)</f>
        <v>#N/A</v>
      </c>
      <c r="G168" s="65" t="b">
        <f t="shared" si="70"/>
        <v>1</v>
      </c>
      <c r="H168" s="34">
        <f t="shared" si="73"/>
        <v>0</v>
      </c>
      <c r="I168" s="43"/>
      <c r="J168" s="57"/>
      <c r="K168" s="65" t="e">
        <f>VLOOKUP(J168,d!$F$4:$G$27,2,FALSE)</f>
        <v>#N/A</v>
      </c>
      <c r="L168" s="65" t="b">
        <f t="shared" si="90"/>
        <v>1</v>
      </c>
      <c r="M168" s="34">
        <f t="shared" si="74"/>
        <v>0</v>
      </c>
      <c r="N168" s="66"/>
      <c r="O168" s="57"/>
      <c r="P168" s="65" t="e">
        <f>VLOOKUP(O168,d!$J$4:$K$27,2,FALSE)</f>
        <v>#N/A</v>
      </c>
      <c r="Q168" s="65" t="b">
        <f t="shared" si="91"/>
        <v>1</v>
      </c>
      <c r="R168" s="34">
        <f t="shared" si="75"/>
        <v>0</v>
      </c>
      <c r="S168" s="57"/>
      <c r="T168" s="76"/>
      <c r="U168" s="65" t="e">
        <f>VLOOKUP(T168,d!$N$4:$O$27,2,FALSE)</f>
        <v>#N/A</v>
      </c>
      <c r="V168" s="65" t="b">
        <f t="shared" si="92"/>
        <v>1</v>
      </c>
      <c r="W168" s="34">
        <f t="shared" si="76"/>
        <v>0</v>
      </c>
      <c r="X168" s="43"/>
      <c r="Y168" s="57"/>
      <c r="Z168" s="65" t="e">
        <f>VLOOKUP(Y168,d!$B$32:$C$55,2,FALSE)</f>
        <v>#N/A</v>
      </c>
      <c r="AA168" s="65" t="b">
        <f t="shared" si="93"/>
        <v>1</v>
      </c>
      <c r="AB168" s="34">
        <f t="shared" si="77"/>
        <v>0</v>
      </c>
      <c r="AC168" s="43"/>
      <c r="AD168" s="57"/>
      <c r="AE168" s="65" t="e">
        <f>VLOOKUP(AD168,d!$F$32:$G$55,2,FALSE)</f>
        <v>#N/A</v>
      </c>
      <c r="AF168" s="65" t="b">
        <f t="shared" si="94"/>
        <v>1</v>
      </c>
      <c r="AG168" s="34">
        <f>IF(AF168,0,AE168)</f>
        <v>0</v>
      </c>
      <c r="AH168" s="43"/>
      <c r="AI168" s="57"/>
      <c r="AJ168" s="65" t="e">
        <f>VLOOKUP(AI168,d!$J$32:$K$55,2,FALSE)</f>
        <v>#N/A</v>
      </c>
      <c r="AK168" s="65" t="b">
        <f t="shared" si="95"/>
        <v>1</v>
      </c>
      <c r="AL168" s="34">
        <f t="shared" si="79"/>
        <v>0</v>
      </c>
      <c r="AM168" s="43"/>
      <c r="AN168" s="57"/>
      <c r="AO168" s="65" t="e">
        <f>VLOOKUP(AN168,d!$N$32:$O$55,2,FALSE)</f>
        <v>#N/A</v>
      </c>
      <c r="AP168" s="65" t="b">
        <f t="shared" si="96"/>
        <v>1</v>
      </c>
      <c r="AQ168" s="34">
        <f t="shared" si="80"/>
        <v>0</v>
      </c>
      <c r="AR168" s="43"/>
      <c r="AS168" s="67">
        <f t="shared" si="81"/>
        <v>0</v>
      </c>
      <c r="AT168" s="67">
        <f t="shared" si="82"/>
        <v>0</v>
      </c>
      <c r="AU168" s="67">
        <f t="shared" si="83"/>
        <v>0</v>
      </c>
      <c r="AV168" s="92" t="str">
        <f>IF(A168&gt;" ",A168,"")</f>
        <v/>
      </c>
      <c r="AW168" s="46" t="s">
        <v>107</v>
      </c>
      <c r="AX168" s="52"/>
      <c r="AZ168" s="50">
        <f>RANK(AU168,AU168:AU171,0)</f>
        <v>1</v>
      </c>
      <c r="BE168" s="52"/>
      <c r="BG168" s="52"/>
    </row>
    <row r="169" spans="1:59" ht="13.5" thickBot="1" x14ac:dyDescent="0.25">
      <c r="A169" s="25">
        <f t="shared" ref="A169:B171" si="104">(A168)</f>
        <v>0</v>
      </c>
      <c r="B169" s="46">
        <f t="shared" si="104"/>
        <v>0</v>
      </c>
      <c r="C169" s="114" t="s">
        <v>142</v>
      </c>
      <c r="D169" s="47"/>
      <c r="E169" s="68"/>
      <c r="F169" s="65" t="e">
        <f>VLOOKUP(E169,d!$B$4:$C$27,2,FALSE)</f>
        <v>#N/A</v>
      </c>
      <c r="G169" s="65" t="b">
        <f t="shared" ref="G169:G232" si="105">ISERROR(F169)</f>
        <v>1</v>
      </c>
      <c r="H169" s="34">
        <f t="shared" si="73"/>
        <v>0</v>
      </c>
      <c r="I169" s="57"/>
      <c r="J169" s="68"/>
      <c r="K169" s="65" t="e">
        <f>VLOOKUP(J169,d!$F$4:$G$27,2,FALSE)</f>
        <v>#N/A</v>
      </c>
      <c r="L169" s="65" t="b">
        <f t="shared" si="90"/>
        <v>1</v>
      </c>
      <c r="M169" s="34">
        <f t="shared" si="74"/>
        <v>0</v>
      </c>
      <c r="N169" s="66"/>
      <c r="O169" s="57"/>
      <c r="P169" s="65" t="e">
        <f>VLOOKUP(O169,d!$J$4:$K$27,2,FALSE)</f>
        <v>#N/A</v>
      </c>
      <c r="Q169" s="65" t="b">
        <f t="shared" si="91"/>
        <v>1</v>
      </c>
      <c r="R169" s="34">
        <f t="shared" si="75"/>
        <v>0</v>
      </c>
      <c r="S169" s="57"/>
      <c r="T169" s="76"/>
      <c r="U169" s="65" t="e">
        <f>VLOOKUP(T169,d!$N$4:$O$27,2,FALSE)</f>
        <v>#N/A</v>
      </c>
      <c r="V169" s="65" t="b">
        <f t="shared" si="92"/>
        <v>1</v>
      </c>
      <c r="W169" s="34">
        <f t="shared" si="76"/>
        <v>0</v>
      </c>
      <c r="X169" s="43"/>
      <c r="Y169" s="57"/>
      <c r="Z169" s="65" t="e">
        <f>VLOOKUP(Y169,d!$B$32:$C$55,2,FALSE)</f>
        <v>#N/A</v>
      </c>
      <c r="AA169" s="65" t="b">
        <f t="shared" si="93"/>
        <v>1</v>
      </c>
      <c r="AB169" s="34">
        <f t="shared" si="77"/>
        <v>0</v>
      </c>
      <c r="AC169" s="43"/>
      <c r="AD169" s="57"/>
      <c r="AE169" s="65" t="e">
        <f>VLOOKUP(AD169,d!$F$32:$G$55,2,FALSE)</f>
        <v>#N/A</v>
      </c>
      <c r="AF169" s="65" t="b">
        <f t="shared" si="94"/>
        <v>1</v>
      </c>
      <c r="AG169" s="34">
        <f t="shared" si="78"/>
        <v>0</v>
      </c>
      <c r="AH169" s="43"/>
      <c r="AI169" s="57"/>
      <c r="AJ169" s="65" t="e">
        <f>VLOOKUP(AI169,d!$J$32:$K$55,2,FALSE)</f>
        <v>#N/A</v>
      </c>
      <c r="AK169" s="65" t="b">
        <f t="shared" si="95"/>
        <v>1</v>
      </c>
      <c r="AL169" s="34">
        <f t="shared" si="79"/>
        <v>0</v>
      </c>
      <c r="AM169" s="43"/>
      <c r="AN169" s="57"/>
      <c r="AO169" s="65" t="e">
        <f>VLOOKUP(AN169,d!$N$32:$O$55,2,FALSE)</f>
        <v>#N/A</v>
      </c>
      <c r="AP169" s="65" t="b">
        <f t="shared" si="96"/>
        <v>1</v>
      </c>
      <c r="AQ169" s="34">
        <f t="shared" si="80"/>
        <v>0</v>
      </c>
      <c r="AR169" s="43"/>
      <c r="AS169" s="67">
        <f t="shared" si="81"/>
        <v>0</v>
      </c>
      <c r="AT169" s="67">
        <f t="shared" si="82"/>
        <v>0</v>
      </c>
      <c r="AU169" s="26">
        <f t="shared" si="83"/>
        <v>0</v>
      </c>
      <c r="AV169" s="91">
        <f>IF(B168="I",0,SUM(BA168:BA171))</f>
        <v>0</v>
      </c>
      <c r="AW169" s="91">
        <f>IF(AV169=0,0,RANK(AV169,BA$8:BA$1202,0))</f>
        <v>0</v>
      </c>
      <c r="AX169" s="52"/>
      <c r="AZ169" s="50">
        <f>RANK(AU169,AU168:AU171,0)</f>
        <v>1</v>
      </c>
      <c r="BE169" s="52"/>
      <c r="BG169" s="52"/>
    </row>
    <row r="170" spans="1:59" ht="13.5" thickBot="1" x14ac:dyDescent="0.25">
      <c r="A170" s="25">
        <f t="shared" si="104"/>
        <v>0</v>
      </c>
      <c r="B170" s="46">
        <f t="shared" si="104"/>
        <v>0</v>
      </c>
      <c r="C170" s="114" t="s">
        <v>143</v>
      </c>
      <c r="D170" s="48"/>
      <c r="E170" s="68"/>
      <c r="F170" s="65" t="e">
        <f>VLOOKUP(E170,d!$B$4:$C$27,2,FALSE)</f>
        <v>#N/A</v>
      </c>
      <c r="G170" s="65" t="b">
        <f t="shared" si="105"/>
        <v>1</v>
      </c>
      <c r="H170" s="34">
        <f t="shared" si="73"/>
        <v>0</v>
      </c>
      <c r="I170" s="57"/>
      <c r="J170" s="68"/>
      <c r="K170" s="65" t="e">
        <f>VLOOKUP(J170,d!$F$4:$G$27,2,FALSE)</f>
        <v>#N/A</v>
      </c>
      <c r="L170" s="65" t="b">
        <f t="shared" si="90"/>
        <v>1</v>
      </c>
      <c r="M170" s="34">
        <f t="shared" si="74"/>
        <v>0</v>
      </c>
      <c r="N170" s="66"/>
      <c r="O170" s="57"/>
      <c r="P170" s="65" t="e">
        <f>VLOOKUP(O170,d!$J$4:$K$27,2,FALSE)</f>
        <v>#N/A</v>
      </c>
      <c r="Q170" s="65" t="b">
        <f t="shared" si="91"/>
        <v>1</v>
      </c>
      <c r="R170" s="34">
        <f t="shared" si="75"/>
        <v>0</v>
      </c>
      <c r="S170" s="57"/>
      <c r="T170" s="76"/>
      <c r="U170" s="65" t="e">
        <f>VLOOKUP(T170,d!$N$4:$O$27,2,FALSE)</f>
        <v>#N/A</v>
      </c>
      <c r="V170" s="65" t="b">
        <f t="shared" si="92"/>
        <v>1</v>
      </c>
      <c r="W170" s="34">
        <f t="shared" si="76"/>
        <v>0</v>
      </c>
      <c r="X170" s="43"/>
      <c r="Y170" s="57"/>
      <c r="Z170" s="65" t="e">
        <f>VLOOKUP(Y170,d!$B$32:$C$55,2,FALSE)</f>
        <v>#N/A</v>
      </c>
      <c r="AA170" s="65" t="b">
        <f t="shared" si="93"/>
        <v>1</v>
      </c>
      <c r="AB170" s="34">
        <f t="shared" si="77"/>
        <v>0</v>
      </c>
      <c r="AC170" s="43"/>
      <c r="AD170" s="57"/>
      <c r="AE170" s="65" t="e">
        <f>VLOOKUP(AD170,d!$F$32:$G$55,2,FALSE)</f>
        <v>#N/A</v>
      </c>
      <c r="AF170" s="65" t="b">
        <f t="shared" si="94"/>
        <v>1</v>
      </c>
      <c r="AG170" s="34">
        <f t="shared" si="78"/>
        <v>0</v>
      </c>
      <c r="AH170" s="43"/>
      <c r="AI170" s="57"/>
      <c r="AJ170" s="65" t="e">
        <f>VLOOKUP(AI170,d!$J$32:$K$55,2,FALSE)</f>
        <v>#N/A</v>
      </c>
      <c r="AK170" s="65" t="b">
        <f t="shared" si="95"/>
        <v>1</v>
      </c>
      <c r="AL170" s="34">
        <f t="shared" si="79"/>
        <v>0</v>
      </c>
      <c r="AM170" s="43"/>
      <c r="AN170" s="57"/>
      <c r="AO170" s="65" t="e">
        <f>VLOOKUP(AN170,d!$N$32:$O$55,2,FALSE)</f>
        <v>#N/A</v>
      </c>
      <c r="AP170" s="65" t="b">
        <f t="shared" si="96"/>
        <v>1</v>
      </c>
      <c r="AQ170" s="34">
        <f t="shared" si="80"/>
        <v>0</v>
      </c>
      <c r="AR170" s="43"/>
      <c r="AS170" s="67">
        <f t="shared" si="81"/>
        <v>0</v>
      </c>
      <c r="AT170" s="67">
        <f t="shared" si="82"/>
        <v>0</v>
      </c>
      <c r="AU170" s="26">
        <f t="shared" si="83"/>
        <v>0</v>
      </c>
      <c r="AV170" s="94">
        <f>IF(B168="I",0,SUM(BB168:BB171))</f>
        <v>0</v>
      </c>
      <c r="AW170" s="94">
        <f>IF(AV170=0,0,RANK(AV170,BB$8:BB$1202,0))</f>
        <v>0</v>
      </c>
      <c r="AX170" s="52"/>
      <c r="AZ170" s="50">
        <f>RANK(AU170,AU168:AU171,0)</f>
        <v>1</v>
      </c>
      <c r="BE170" s="52"/>
      <c r="BG170" s="52"/>
    </row>
    <row r="171" spans="1:59" ht="13.5" thickBot="1" x14ac:dyDescent="0.25">
      <c r="A171" s="46">
        <f t="shared" si="104"/>
        <v>0</v>
      </c>
      <c r="B171" s="46">
        <f t="shared" si="104"/>
        <v>0</v>
      </c>
      <c r="C171" s="115" t="s">
        <v>144</v>
      </c>
      <c r="D171" s="49"/>
      <c r="E171" s="69"/>
      <c r="F171" s="70" t="e">
        <f>VLOOKUP(E171,d!$B$4:$C$27,2,FALSE)</f>
        <v>#N/A</v>
      </c>
      <c r="G171" s="70" t="b">
        <f t="shared" si="105"/>
        <v>1</v>
      </c>
      <c r="H171" s="96">
        <f t="shared" si="73"/>
        <v>0</v>
      </c>
      <c r="I171" s="71"/>
      <c r="J171" s="78"/>
      <c r="K171" s="70" t="e">
        <f>VLOOKUP(J171,d!$F$4:$G$27,2,FALSE)</f>
        <v>#N/A</v>
      </c>
      <c r="L171" s="70" t="b">
        <f t="shared" si="90"/>
        <v>1</v>
      </c>
      <c r="M171" s="96">
        <f t="shared" si="74"/>
        <v>0</v>
      </c>
      <c r="N171" s="72"/>
      <c r="O171" s="71"/>
      <c r="P171" s="70" t="e">
        <f>VLOOKUP(O171,d!$J$4:$K$27,2,FALSE)</f>
        <v>#N/A</v>
      </c>
      <c r="Q171" s="70" t="b">
        <f t="shared" si="91"/>
        <v>1</v>
      </c>
      <c r="R171" s="96">
        <f t="shared" si="75"/>
        <v>0</v>
      </c>
      <c r="S171" s="71"/>
      <c r="T171" s="79"/>
      <c r="U171" s="70" t="e">
        <f>VLOOKUP(T171,d!$N$4:$O$27,2,FALSE)</f>
        <v>#N/A</v>
      </c>
      <c r="V171" s="70" t="b">
        <f t="shared" si="92"/>
        <v>1</v>
      </c>
      <c r="W171" s="96">
        <f t="shared" si="76"/>
        <v>0</v>
      </c>
      <c r="X171" s="73"/>
      <c r="Y171" s="71"/>
      <c r="Z171" s="70" t="e">
        <f>VLOOKUP(Y171,d!$B$32:$C$55,2,FALSE)</f>
        <v>#N/A</v>
      </c>
      <c r="AA171" s="70" t="b">
        <f t="shared" si="93"/>
        <v>1</v>
      </c>
      <c r="AB171" s="96">
        <f t="shared" si="77"/>
        <v>0</v>
      </c>
      <c r="AC171" s="73"/>
      <c r="AD171" s="71"/>
      <c r="AE171" s="70" t="e">
        <f>VLOOKUP(AD171,d!$F$32:$G$55,2,FALSE)</f>
        <v>#N/A</v>
      </c>
      <c r="AF171" s="70" t="b">
        <f t="shared" si="94"/>
        <v>1</v>
      </c>
      <c r="AG171" s="96">
        <f t="shared" si="78"/>
        <v>0</v>
      </c>
      <c r="AH171" s="73"/>
      <c r="AI171" s="71"/>
      <c r="AJ171" s="70" t="e">
        <f>VLOOKUP(AI171,d!$J$32:$K$55,2,FALSE)</f>
        <v>#N/A</v>
      </c>
      <c r="AK171" s="70" t="b">
        <f t="shared" si="95"/>
        <v>1</v>
      </c>
      <c r="AL171" s="96">
        <f t="shared" si="79"/>
        <v>0</v>
      </c>
      <c r="AM171" s="73"/>
      <c r="AN171" s="71"/>
      <c r="AO171" s="70" t="e">
        <f>VLOOKUP(AN171,d!$N$32:$O$55,2,FALSE)</f>
        <v>#N/A</v>
      </c>
      <c r="AP171" s="70" t="b">
        <f t="shared" si="96"/>
        <v>1</v>
      </c>
      <c r="AQ171" s="96">
        <f t="shared" si="80"/>
        <v>0</v>
      </c>
      <c r="AR171" s="73"/>
      <c r="AS171" s="74">
        <f t="shared" si="81"/>
        <v>0</v>
      </c>
      <c r="AT171" s="74">
        <f t="shared" si="82"/>
        <v>0</v>
      </c>
      <c r="AU171" s="75">
        <f t="shared" si="83"/>
        <v>0</v>
      </c>
      <c r="AV171" s="90">
        <f>IF(B168="I",0,(AU168+AU169+AU170+AU171-AY171))</f>
        <v>0</v>
      </c>
      <c r="AW171" s="93">
        <f>IF(B168="I",0,IF(BD171&gt;BD$6,0,BD171))</f>
        <v>0</v>
      </c>
      <c r="AX171" s="119">
        <f>MIN(AS168:AS171)</f>
        <v>0</v>
      </c>
      <c r="AY171" s="50">
        <f>MIN(AU168:AU171)</f>
        <v>0</v>
      </c>
      <c r="AZ171" s="50">
        <f>RANK(AU171,AU168:AU171,0)</f>
        <v>1</v>
      </c>
      <c r="BA171" s="118">
        <f>SUM(AS168:AS171)-AX171</f>
        <v>0</v>
      </c>
      <c r="BB171" s="118">
        <f>SUM(AT168:AT171)-(AY171-AX171)</f>
        <v>0</v>
      </c>
      <c r="BC171" s="52">
        <f>IF(B168="I","",IF(SUM(BA168:BB171)=0,AV171,SUM(BA168:BB171)))</f>
        <v>0</v>
      </c>
      <c r="BD171" s="52" t="str">
        <f>IF(B168="I","",IF(BC171=0,"",RANK(BC171,BC$8:BC$500,0)))</f>
        <v/>
      </c>
      <c r="BE171" s="52"/>
      <c r="BG171" s="52"/>
    </row>
    <row r="172" spans="1:59" ht="13.5" thickBot="1" x14ac:dyDescent="0.25">
      <c r="A172" s="28"/>
      <c r="B172" s="46"/>
      <c r="C172" s="114" t="s">
        <v>145</v>
      </c>
      <c r="D172" s="47"/>
      <c r="E172" s="57"/>
      <c r="F172" s="65" t="e">
        <f>VLOOKUP(E172,d!$B$4:$C$27,2,FALSE)</f>
        <v>#N/A</v>
      </c>
      <c r="G172" s="65" t="b">
        <f t="shared" si="105"/>
        <v>1</v>
      </c>
      <c r="H172" s="34">
        <f t="shared" si="73"/>
        <v>0</v>
      </c>
      <c r="I172" s="43"/>
      <c r="J172" s="57"/>
      <c r="K172" s="65" t="e">
        <f>VLOOKUP(J172,d!$F$4:$G$27,2,FALSE)</f>
        <v>#N/A</v>
      </c>
      <c r="L172" s="65" t="b">
        <f t="shared" si="90"/>
        <v>1</v>
      </c>
      <c r="M172" s="34">
        <f t="shared" si="74"/>
        <v>0</v>
      </c>
      <c r="N172" s="66"/>
      <c r="O172" s="57"/>
      <c r="P172" s="65" t="e">
        <f>VLOOKUP(O172,d!$J$4:$K$27,2,FALSE)</f>
        <v>#N/A</v>
      </c>
      <c r="Q172" s="65" t="b">
        <f t="shared" si="91"/>
        <v>1</v>
      </c>
      <c r="R172" s="34">
        <f t="shared" si="75"/>
        <v>0</v>
      </c>
      <c r="S172" s="57"/>
      <c r="T172" s="76"/>
      <c r="U172" s="65" t="e">
        <f>VLOOKUP(T172,d!$N$4:$O$27,2,FALSE)</f>
        <v>#N/A</v>
      </c>
      <c r="V172" s="65" t="b">
        <f t="shared" si="92"/>
        <v>1</v>
      </c>
      <c r="W172" s="34">
        <f t="shared" si="76"/>
        <v>0</v>
      </c>
      <c r="X172" s="43"/>
      <c r="Y172" s="57"/>
      <c r="Z172" s="65" t="e">
        <f>VLOOKUP(Y172,d!$B$32:$C$55,2,FALSE)</f>
        <v>#N/A</v>
      </c>
      <c r="AA172" s="65" t="b">
        <f t="shared" si="93"/>
        <v>1</v>
      </c>
      <c r="AB172" s="34">
        <f t="shared" si="77"/>
        <v>0</v>
      </c>
      <c r="AC172" s="43"/>
      <c r="AD172" s="57"/>
      <c r="AE172" s="65" t="e">
        <f>VLOOKUP(AD172,d!$F$32:$G$55,2,FALSE)</f>
        <v>#N/A</v>
      </c>
      <c r="AF172" s="65" t="b">
        <f t="shared" si="94"/>
        <v>1</v>
      </c>
      <c r="AG172" s="34">
        <f t="shared" si="78"/>
        <v>0</v>
      </c>
      <c r="AH172" s="43"/>
      <c r="AI172" s="57"/>
      <c r="AJ172" s="65" t="e">
        <f>VLOOKUP(AI172,d!$J$32:$K$55,2,FALSE)</f>
        <v>#N/A</v>
      </c>
      <c r="AK172" s="65" t="b">
        <f t="shared" si="95"/>
        <v>1</v>
      </c>
      <c r="AL172" s="34">
        <f t="shared" si="79"/>
        <v>0</v>
      </c>
      <c r="AM172" s="43"/>
      <c r="AN172" s="57"/>
      <c r="AO172" s="65" t="e">
        <f>VLOOKUP(AN172,d!$N$32:$O$55,2,FALSE)</f>
        <v>#N/A</v>
      </c>
      <c r="AP172" s="65" t="b">
        <f t="shared" si="96"/>
        <v>1</v>
      </c>
      <c r="AQ172" s="34">
        <f t="shared" si="80"/>
        <v>0</v>
      </c>
      <c r="AR172" s="43"/>
      <c r="AS172" s="67">
        <f t="shared" si="81"/>
        <v>0</v>
      </c>
      <c r="AT172" s="67">
        <f t="shared" si="82"/>
        <v>0</v>
      </c>
      <c r="AU172" s="67">
        <f t="shared" si="83"/>
        <v>0</v>
      </c>
      <c r="AV172" s="92" t="str">
        <f>IF(A172&gt;" ",A172,"")</f>
        <v/>
      </c>
      <c r="AW172" s="46" t="s">
        <v>107</v>
      </c>
      <c r="AX172" s="52"/>
      <c r="AZ172" s="50">
        <f>RANK(AU172,AU172:AU175,0)</f>
        <v>1</v>
      </c>
      <c r="BE172" s="52"/>
      <c r="BG172" s="52"/>
    </row>
    <row r="173" spans="1:59" ht="13.5" thickBot="1" x14ac:dyDescent="0.25">
      <c r="A173" s="25">
        <f t="shared" ref="A173:B175" si="106">(A172)</f>
        <v>0</v>
      </c>
      <c r="B173" s="46">
        <f t="shared" si="106"/>
        <v>0</v>
      </c>
      <c r="C173" s="114" t="s">
        <v>146</v>
      </c>
      <c r="D173" s="47"/>
      <c r="E173" s="68"/>
      <c r="F173" s="65" t="e">
        <f>VLOOKUP(E173,d!$B$4:$C$27,2,FALSE)</f>
        <v>#N/A</v>
      </c>
      <c r="G173" s="65" t="b">
        <f t="shared" si="105"/>
        <v>1</v>
      </c>
      <c r="H173" s="34">
        <f t="shared" si="73"/>
        <v>0</v>
      </c>
      <c r="I173" s="57"/>
      <c r="J173" s="68"/>
      <c r="K173" s="65" t="e">
        <f>VLOOKUP(J173,d!$F$4:$G$27,2,FALSE)</f>
        <v>#N/A</v>
      </c>
      <c r="L173" s="65" t="b">
        <f t="shared" si="90"/>
        <v>1</v>
      </c>
      <c r="M173" s="34">
        <f t="shared" si="74"/>
        <v>0</v>
      </c>
      <c r="N173" s="66"/>
      <c r="O173" s="57"/>
      <c r="P173" s="65" t="e">
        <f>VLOOKUP(O173,d!$J$4:$K$27,2,FALSE)</f>
        <v>#N/A</v>
      </c>
      <c r="Q173" s="65" t="b">
        <f t="shared" si="91"/>
        <v>1</v>
      </c>
      <c r="R173" s="34">
        <f t="shared" si="75"/>
        <v>0</v>
      </c>
      <c r="S173" s="57"/>
      <c r="T173" s="76"/>
      <c r="U173" s="65" t="e">
        <f>VLOOKUP(T173,d!$N$4:$O$27,2,FALSE)</f>
        <v>#N/A</v>
      </c>
      <c r="V173" s="65" t="b">
        <f t="shared" si="92"/>
        <v>1</v>
      </c>
      <c r="W173" s="34">
        <f t="shared" si="76"/>
        <v>0</v>
      </c>
      <c r="X173" s="43"/>
      <c r="Y173" s="57"/>
      <c r="Z173" s="65" t="e">
        <f>VLOOKUP(Y173,d!$B$32:$C$55,2,FALSE)</f>
        <v>#N/A</v>
      </c>
      <c r="AA173" s="65" t="b">
        <f t="shared" si="93"/>
        <v>1</v>
      </c>
      <c r="AB173" s="34">
        <f t="shared" si="77"/>
        <v>0</v>
      </c>
      <c r="AC173" s="43"/>
      <c r="AD173" s="57"/>
      <c r="AE173" s="65" t="e">
        <f>VLOOKUP(AD173,d!$F$32:$G$55,2,FALSE)</f>
        <v>#N/A</v>
      </c>
      <c r="AF173" s="65" t="b">
        <f t="shared" si="94"/>
        <v>1</v>
      </c>
      <c r="AG173" s="34">
        <f t="shared" si="78"/>
        <v>0</v>
      </c>
      <c r="AH173" s="43"/>
      <c r="AI173" s="57"/>
      <c r="AJ173" s="65" t="e">
        <f>VLOOKUP(AI173,d!$J$32:$K$55,2,FALSE)</f>
        <v>#N/A</v>
      </c>
      <c r="AK173" s="65" t="b">
        <f t="shared" si="95"/>
        <v>1</v>
      </c>
      <c r="AL173" s="34">
        <f t="shared" si="79"/>
        <v>0</v>
      </c>
      <c r="AM173" s="43"/>
      <c r="AN173" s="57"/>
      <c r="AO173" s="65" t="e">
        <f>VLOOKUP(AN173,d!$N$32:$O$55,2,FALSE)</f>
        <v>#N/A</v>
      </c>
      <c r="AP173" s="65" t="b">
        <f t="shared" si="96"/>
        <v>1</v>
      </c>
      <c r="AQ173" s="34">
        <f t="shared" si="80"/>
        <v>0</v>
      </c>
      <c r="AR173" s="43"/>
      <c r="AS173" s="67">
        <f t="shared" si="81"/>
        <v>0</v>
      </c>
      <c r="AT173" s="67">
        <f t="shared" si="82"/>
        <v>0</v>
      </c>
      <c r="AU173" s="26">
        <f t="shared" si="83"/>
        <v>0</v>
      </c>
      <c r="AV173" s="91">
        <f>IF(B172="I",0,SUM(BA172:BA175))</f>
        <v>0</v>
      </c>
      <c r="AW173" s="91">
        <f>IF(AV173=0,0,RANK(AV173,BA$8:BA$1202,0))</f>
        <v>0</v>
      </c>
      <c r="AX173" s="52"/>
      <c r="AZ173" s="50">
        <f>RANK(AU173,AU172:AU175,0)</f>
        <v>1</v>
      </c>
      <c r="BE173" s="52"/>
      <c r="BG173" s="52"/>
    </row>
    <row r="174" spans="1:59" ht="13.5" thickBot="1" x14ac:dyDescent="0.25">
      <c r="A174" s="25">
        <f t="shared" si="106"/>
        <v>0</v>
      </c>
      <c r="B174" s="46">
        <f t="shared" si="106"/>
        <v>0</v>
      </c>
      <c r="C174" s="114" t="s">
        <v>147</v>
      </c>
      <c r="D174" s="48"/>
      <c r="E174" s="68"/>
      <c r="F174" s="65" t="e">
        <f>VLOOKUP(E174,d!$B$4:$C$27,2,FALSE)</f>
        <v>#N/A</v>
      </c>
      <c r="G174" s="65" t="b">
        <f t="shared" si="105"/>
        <v>1</v>
      </c>
      <c r="H174" s="34">
        <f t="shared" si="73"/>
        <v>0</v>
      </c>
      <c r="I174" s="57"/>
      <c r="J174" s="68"/>
      <c r="K174" s="65" t="e">
        <f>VLOOKUP(J174,d!$F$4:$G$27,2,FALSE)</f>
        <v>#N/A</v>
      </c>
      <c r="L174" s="65" t="b">
        <f t="shared" si="90"/>
        <v>1</v>
      </c>
      <c r="M174" s="34">
        <f t="shared" si="74"/>
        <v>0</v>
      </c>
      <c r="N174" s="66"/>
      <c r="O174" s="57"/>
      <c r="P174" s="65" t="e">
        <f>VLOOKUP(O174,d!$J$4:$K$27,2,FALSE)</f>
        <v>#N/A</v>
      </c>
      <c r="Q174" s="65" t="b">
        <f t="shared" si="91"/>
        <v>1</v>
      </c>
      <c r="R174" s="34">
        <f t="shared" si="75"/>
        <v>0</v>
      </c>
      <c r="S174" s="57"/>
      <c r="T174" s="76"/>
      <c r="U174" s="65" t="e">
        <f>VLOOKUP(T174,d!$N$4:$O$27,2,FALSE)</f>
        <v>#N/A</v>
      </c>
      <c r="V174" s="65" t="b">
        <f t="shared" si="92"/>
        <v>1</v>
      </c>
      <c r="W174" s="34">
        <f t="shared" si="76"/>
        <v>0</v>
      </c>
      <c r="X174" s="43"/>
      <c r="Y174" s="57"/>
      <c r="Z174" s="65" t="e">
        <f>VLOOKUP(Y174,d!$B$32:$C$55,2,FALSE)</f>
        <v>#N/A</v>
      </c>
      <c r="AA174" s="65" t="b">
        <f t="shared" si="93"/>
        <v>1</v>
      </c>
      <c r="AB174" s="34">
        <f t="shared" si="77"/>
        <v>0</v>
      </c>
      <c r="AC174" s="43"/>
      <c r="AD174" s="57"/>
      <c r="AE174" s="65" t="e">
        <f>VLOOKUP(AD174,d!$F$32:$G$55,2,FALSE)</f>
        <v>#N/A</v>
      </c>
      <c r="AF174" s="65" t="b">
        <f t="shared" si="94"/>
        <v>1</v>
      </c>
      <c r="AG174" s="34">
        <f t="shared" si="78"/>
        <v>0</v>
      </c>
      <c r="AH174" s="43"/>
      <c r="AI174" s="57"/>
      <c r="AJ174" s="65" t="e">
        <f>VLOOKUP(AI174,d!$J$32:$K$55,2,FALSE)</f>
        <v>#N/A</v>
      </c>
      <c r="AK174" s="65" t="b">
        <f t="shared" si="95"/>
        <v>1</v>
      </c>
      <c r="AL174" s="34">
        <f t="shared" si="79"/>
        <v>0</v>
      </c>
      <c r="AM174" s="43"/>
      <c r="AN174" s="57"/>
      <c r="AO174" s="65" t="e">
        <f>VLOOKUP(AN174,d!$N$32:$O$55,2,FALSE)</f>
        <v>#N/A</v>
      </c>
      <c r="AP174" s="65" t="b">
        <f t="shared" si="96"/>
        <v>1</v>
      </c>
      <c r="AQ174" s="34">
        <f t="shared" si="80"/>
        <v>0</v>
      </c>
      <c r="AR174" s="43"/>
      <c r="AS174" s="67">
        <f t="shared" si="81"/>
        <v>0</v>
      </c>
      <c r="AT174" s="67">
        <f t="shared" si="82"/>
        <v>0</v>
      </c>
      <c r="AU174" s="26">
        <f t="shared" si="83"/>
        <v>0</v>
      </c>
      <c r="AV174" s="94">
        <f>IF(B172="I",0,SUM(BB172:BB175))</f>
        <v>0</v>
      </c>
      <c r="AW174" s="94">
        <f>IF(AV174=0,0,RANK(AV174,BB$8:BB$1202,0))</f>
        <v>0</v>
      </c>
      <c r="AX174" s="52"/>
      <c r="AZ174" s="50">
        <f>RANK(AU174,AU172:AU175,0)</f>
        <v>1</v>
      </c>
      <c r="BE174" s="52"/>
      <c r="BG174" s="52"/>
    </row>
    <row r="175" spans="1:59" ht="13.5" thickBot="1" x14ac:dyDescent="0.25">
      <c r="A175" s="46">
        <f t="shared" si="106"/>
        <v>0</v>
      </c>
      <c r="B175" s="46">
        <f t="shared" si="106"/>
        <v>0</v>
      </c>
      <c r="C175" s="115" t="s">
        <v>148</v>
      </c>
      <c r="D175" s="49"/>
      <c r="E175" s="69"/>
      <c r="F175" s="70" t="e">
        <f>VLOOKUP(E175,d!$B$4:$C$27,2,FALSE)</f>
        <v>#N/A</v>
      </c>
      <c r="G175" s="70" t="b">
        <f t="shared" si="105"/>
        <v>1</v>
      </c>
      <c r="H175" s="96">
        <f t="shared" si="73"/>
        <v>0</v>
      </c>
      <c r="I175" s="71"/>
      <c r="J175" s="78"/>
      <c r="K175" s="70" t="e">
        <f>VLOOKUP(J175,d!$F$4:$G$27,2,FALSE)</f>
        <v>#N/A</v>
      </c>
      <c r="L175" s="70" t="b">
        <f t="shared" si="90"/>
        <v>1</v>
      </c>
      <c r="M175" s="96">
        <f t="shared" si="74"/>
        <v>0</v>
      </c>
      <c r="N175" s="72"/>
      <c r="O175" s="71"/>
      <c r="P175" s="70" t="e">
        <f>VLOOKUP(O175,d!$J$4:$K$27,2,FALSE)</f>
        <v>#N/A</v>
      </c>
      <c r="Q175" s="70" t="b">
        <f t="shared" si="91"/>
        <v>1</v>
      </c>
      <c r="R175" s="96">
        <f t="shared" si="75"/>
        <v>0</v>
      </c>
      <c r="S175" s="71"/>
      <c r="T175" s="79"/>
      <c r="U175" s="70" t="e">
        <f>VLOOKUP(T175,d!$N$4:$O$27,2,FALSE)</f>
        <v>#N/A</v>
      </c>
      <c r="V175" s="70" t="b">
        <f t="shared" si="92"/>
        <v>1</v>
      </c>
      <c r="W175" s="96">
        <f t="shared" si="76"/>
        <v>0</v>
      </c>
      <c r="X175" s="73"/>
      <c r="Y175" s="71"/>
      <c r="Z175" s="70" t="e">
        <f>VLOOKUP(Y175,d!$B$32:$C$55,2,FALSE)</f>
        <v>#N/A</v>
      </c>
      <c r="AA175" s="70" t="b">
        <f t="shared" si="93"/>
        <v>1</v>
      </c>
      <c r="AB175" s="96">
        <f t="shared" si="77"/>
        <v>0</v>
      </c>
      <c r="AC175" s="73"/>
      <c r="AD175" s="71"/>
      <c r="AE175" s="70" t="e">
        <f>VLOOKUP(AD175,d!$F$32:$G$55,2,FALSE)</f>
        <v>#N/A</v>
      </c>
      <c r="AF175" s="70" t="b">
        <f t="shared" si="94"/>
        <v>1</v>
      </c>
      <c r="AG175" s="96">
        <f t="shared" si="78"/>
        <v>0</v>
      </c>
      <c r="AH175" s="73"/>
      <c r="AI175" s="71"/>
      <c r="AJ175" s="70" t="e">
        <f>VLOOKUP(AI175,d!$J$32:$K$55,2,FALSE)</f>
        <v>#N/A</v>
      </c>
      <c r="AK175" s="70" t="b">
        <f t="shared" si="95"/>
        <v>1</v>
      </c>
      <c r="AL175" s="96">
        <f t="shared" si="79"/>
        <v>0</v>
      </c>
      <c r="AM175" s="73"/>
      <c r="AN175" s="71"/>
      <c r="AO175" s="70" t="e">
        <f>VLOOKUP(AN175,d!$N$32:$O$55,2,FALSE)</f>
        <v>#N/A</v>
      </c>
      <c r="AP175" s="70" t="b">
        <f t="shared" si="96"/>
        <v>1</v>
      </c>
      <c r="AQ175" s="96">
        <f t="shared" si="80"/>
        <v>0</v>
      </c>
      <c r="AR175" s="73"/>
      <c r="AS175" s="74">
        <f t="shared" si="81"/>
        <v>0</v>
      </c>
      <c r="AT175" s="74">
        <f t="shared" si="82"/>
        <v>0</v>
      </c>
      <c r="AU175" s="75">
        <f t="shared" si="83"/>
        <v>0</v>
      </c>
      <c r="AV175" s="90">
        <f>IF(B172="I",0,(AU172+AU173+AU174+AU175-AY175))</f>
        <v>0</v>
      </c>
      <c r="AW175" s="93">
        <f>IF(B172="I",0,IF(BD175&gt;BD$6,0,BD175))</f>
        <v>0</v>
      </c>
      <c r="AX175" s="119">
        <f>MIN(AS172:AS175)</f>
        <v>0</v>
      </c>
      <c r="AY175" s="50">
        <f>MIN(AU172:AU175)</f>
        <v>0</v>
      </c>
      <c r="AZ175" s="50">
        <f>RANK(AU175,AU172:AU175,0)</f>
        <v>1</v>
      </c>
      <c r="BA175" s="118">
        <f>SUM(AS172:AS175)-AX175</f>
        <v>0</v>
      </c>
      <c r="BB175" s="118">
        <f>SUM(AT172:AT175)-(AY175-AX175)</f>
        <v>0</v>
      </c>
      <c r="BC175" s="52">
        <f>IF(B172="I","",IF(SUM(BA172:BB175)=0,AV175,SUM(BA172:BB175)))</f>
        <v>0</v>
      </c>
      <c r="BD175" s="52" t="str">
        <f>IF(B172="I","",IF(BC175=0,"",RANK(BC175,BC$8:BC$500,0)))</f>
        <v/>
      </c>
      <c r="BE175" s="52"/>
      <c r="BG175" s="52"/>
    </row>
    <row r="176" spans="1:59" ht="13.5" thickBot="1" x14ac:dyDescent="0.25">
      <c r="A176" s="28"/>
      <c r="B176" s="46"/>
      <c r="C176" s="114" t="s">
        <v>149</v>
      </c>
      <c r="D176" s="47"/>
      <c r="E176" s="57"/>
      <c r="F176" s="65" t="e">
        <f>VLOOKUP(E176,d!$B$4:$C$27,2,FALSE)</f>
        <v>#N/A</v>
      </c>
      <c r="G176" s="65" t="b">
        <f t="shared" si="105"/>
        <v>1</v>
      </c>
      <c r="H176" s="34">
        <f t="shared" si="73"/>
        <v>0</v>
      </c>
      <c r="I176" s="43"/>
      <c r="J176" s="57"/>
      <c r="K176" s="65" t="e">
        <f>VLOOKUP(J176,d!$F$4:$G$27,2,FALSE)</f>
        <v>#N/A</v>
      </c>
      <c r="L176" s="65" t="b">
        <f t="shared" si="90"/>
        <v>1</v>
      </c>
      <c r="M176" s="34">
        <f t="shared" si="74"/>
        <v>0</v>
      </c>
      <c r="N176" s="66"/>
      <c r="O176" s="57"/>
      <c r="P176" s="65" t="e">
        <f>VLOOKUP(O176,d!$J$4:$K$27,2,FALSE)</f>
        <v>#N/A</v>
      </c>
      <c r="Q176" s="65" t="b">
        <f t="shared" si="91"/>
        <v>1</v>
      </c>
      <c r="R176" s="34">
        <f t="shared" si="75"/>
        <v>0</v>
      </c>
      <c r="S176" s="57"/>
      <c r="T176" s="76"/>
      <c r="U176" s="65" t="e">
        <f>VLOOKUP(T176,d!$N$4:$O$27,2,FALSE)</f>
        <v>#N/A</v>
      </c>
      <c r="V176" s="65" t="b">
        <f t="shared" si="92"/>
        <v>1</v>
      </c>
      <c r="W176" s="34">
        <f t="shared" si="76"/>
        <v>0</v>
      </c>
      <c r="X176" s="43"/>
      <c r="Y176" s="57"/>
      <c r="Z176" s="65" t="e">
        <f>VLOOKUP(Y176,d!$B$32:$C$55,2,FALSE)</f>
        <v>#N/A</v>
      </c>
      <c r="AA176" s="65" t="b">
        <f t="shared" si="93"/>
        <v>1</v>
      </c>
      <c r="AB176" s="34">
        <f t="shared" si="77"/>
        <v>0</v>
      </c>
      <c r="AC176" s="43"/>
      <c r="AD176" s="57"/>
      <c r="AE176" s="65" t="e">
        <f>VLOOKUP(AD176,d!$F$32:$G$55,2,FALSE)</f>
        <v>#N/A</v>
      </c>
      <c r="AF176" s="65" t="b">
        <f t="shared" si="94"/>
        <v>1</v>
      </c>
      <c r="AG176" s="34">
        <f t="shared" si="78"/>
        <v>0</v>
      </c>
      <c r="AH176" s="43"/>
      <c r="AI176" s="57"/>
      <c r="AJ176" s="65" t="e">
        <f>VLOOKUP(AI176,d!$J$32:$K$55,2,FALSE)</f>
        <v>#N/A</v>
      </c>
      <c r="AK176" s="65" t="b">
        <f t="shared" si="95"/>
        <v>1</v>
      </c>
      <c r="AL176" s="34">
        <f t="shared" si="79"/>
        <v>0</v>
      </c>
      <c r="AM176" s="43"/>
      <c r="AN176" s="57"/>
      <c r="AO176" s="65" t="e">
        <f>VLOOKUP(AN176,d!$N$32:$O$55,2,FALSE)</f>
        <v>#N/A</v>
      </c>
      <c r="AP176" s="65" t="b">
        <f t="shared" si="96"/>
        <v>1</v>
      </c>
      <c r="AQ176" s="34">
        <f t="shared" si="80"/>
        <v>0</v>
      </c>
      <c r="AR176" s="43"/>
      <c r="AS176" s="67">
        <f t="shared" si="81"/>
        <v>0</v>
      </c>
      <c r="AT176" s="67">
        <f t="shared" si="82"/>
        <v>0</v>
      </c>
      <c r="AU176" s="67">
        <f t="shared" si="83"/>
        <v>0</v>
      </c>
      <c r="AV176" s="92" t="str">
        <f>IF(A176&gt;" ",A176,"")</f>
        <v/>
      </c>
      <c r="AW176" s="46" t="s">
        <v>107</v>
      </c>
      <c r="AX176" s="52"/>
      <c r="AZ176" s="50">
        <f>RANK(AU176,AU176:AU179,0)</f>
        <v>1</v>
      </c>
      <c r="BE176" s="52"/>
      <c r="BG176" s="52"/>
    </row>
    <row r="177" spans="1:59" ht="13.5" thickBot="1" x14ac:dyDescent="0.25">
      <c r="A177" s="25">
        <f t="shared" ref="A177:B179" si="107">(A176)</f>
        <v>0</v>
      </c>
      <c r="B177" s="46">
        <f t="shared" si="107"/>
        <v>0</v>
      </c>
      <c r="C177" s="114" t="s">
        <v>150</v>
      </c>
      <c r="D177" s="47"/>
      <c r="E177" s="68"/>
      <c r="F177" s="65" t="e">
        <f>VLOOKUP(E177,d!$B$4:$C$27,2,FALSE)</f>
        <v>#N/A</v>
      </c>
      <c r="G177" s="65" t="b">
        <f t="shared" si="105"/>
        <v>1</v>
      </c>
      <c r="H177" s="34">
        <f t="shared" si="73"/>
        <v>0</v>
      </c>
      <c r="I177" s="57"/>
      <c r="J177" s="68"/>
      <c r="K177" s="65" t="e">
        <f>VLOOKUP(J177,d!$F$4:$G$27,2,FALSE)</f>
        <v>#N/A</v>
      </c>
      <c r="L177" s="65" t="b">
        <f t="shared" si="90"/>
        <v>1</v>
      </c>
      <c r="M177" s="34">
        <f t="shared" si="74"/>
        <v>0</v>
      </c>
      <c r="N177" s="66"/>
      <c r="O177" s="57"/>
      <c r="P177" s="65" t="e">
        <f>VLOOKUP(O177,d!$J$4:$K$27,2,FALSE)</f>
        <v>#N/A</v>
      </c>
      <c r="Q177" s="65" t="b">
        <f t="shared" si="91"/>
        <v>1</v>
      </c>
      <c r="R177" s="34">
        <f t="shared" si="75"/>
        <v>0</v>
      </c>
      <c r="S177" s="57"/>
      <c r="T177" s="76"/>
      <c r="U177" s="65" t="e">
        <f>VLOOKUP(T177,d!$N$4:$O$27,2,FALSE)</f>
        <v>#N/A</v>
      </c>
      <c r="V177" s="65" t="b">
        <f t="shared" si="92"/>
        <v>1</v>
      </c>
      <c r="W177" s="34">
        <f t="shared" si="76"/>
        <v>0</v>
      </c>
      <c r="X177" s="43"/>
      <c r="Y177" s="57"/>
      <c r="Z177" s="65" t="e">
        <f>VLOOKUP(Y177,d!$B$32:$C$55,2,FALSE)</f>
        <v>#N/A</v>
      </c>
      <c r="AA177" s="65" t="b">
        <f t="shared" si="93"/>
        <v>1</v>
      </c>
      <c r="AB177" s="34">
        <f t="shared" si="77"/>
        <v>0</v>
      </c>
      <c r="AC177" s="43"/>
      <c r="AD177" s="57"/>
      <c r="AE177" s="65" t="e">
        <f>VLOOKUP(AD177,d!$F$32:$G$55,2,FALSE)</f>
        <v>#N/A</v>
      </c>
      <c r="AF177" s="65" t="b">
        <f t="shared" si="94"/>
        <v>1</v>
      </c>
      <c r="AG177" s="34">
        <f t="shared" si="78"/>
        <v>0</v>
      </c>
      <c r="AH177" s="43"/>
      <c r="AI177" s="57"/>
      <c r="AJ177" s="65" t="e">
        <f>VLOOKUP(AI177,d!$J$32:$K$55,2,FALSE)</f>
        <v>#N/A</v>
      </c>
      <c r="AK177" s="65" t="b">
        <f t="shared" si="95"/>
        <v>1</v>
      </c>
      <c r="AL177" s="34">
        <f t="shared" si="79"/>
        <v>0</v>
      </c>
      <c r="AM177" s="43"/>
      <c r="AN177" s="57"/>
      <c r="AO177" s="65" t="e">
        <f>VLOOKUP(AN177,d!$N$32:$O$55,2,FALSE)</f>
        <v>#N/A</v>
      </c>
      <c r="AP177" s="65" t="b">
        <f t="shared" si="96"/>
        <v>1</v>
      </c>
      <c r="AQ177" s="34">
        <f t="shared" si="80"/>
        <v>0</v>
      </c>
      <c r="AR177" s="43"/>
      <c r="AS177" s="67">
        <f t="shared" si="81"/>
        <v>0</v>
      </c>
      <c r="AT177" s="67">
        <f t="shared" si="82"/>
        <v>0</v>
      </c>
      <c r="AU177" s="26">
        <f t="shared" si="83"/>
        <v>0</v>
      </c>
      <c r="AV177" s="91">
        <f>IF(B176="I",0,SUM(BA176:BA179))</f>
        <v>0</v>
      </c>
      <c r="AW177" s="91">
        <f>IF(AV177=0,0,RANK(AV177,BA$8:BA$1202,0))</f>
        <v>0</v>
      </c>
      <c r="AX177" s="52"/>
      <c r="AZ177" s="50">
        <f>RANK(AU177,AU176:AU179,0)</f>
        <v>1</v>
      </c>
      <c r="BE177" s="52"/>
      <c r="BG177" s="52"/>
    </row>
    <row r="178" spans="1:59" ht="13.5" thickBot="1" x14ac:dyDescent="0.25">
      <c r="A178" s="25">
        <f t="shared" si="107"/>
        <v>0</v>
      </c>
      <c r="B178" s="46">
        <f t="shared" si="107"/>
        <v>0</v>
      </c>
      <c r="C178" s="114" t="s">
        <v>151</v>
      </c>
      <c r="D178" s="48"/>
      <c r="E178" s="68"/>
      <c r="F178" s="65" t="e">
        <f>VLOOKUP(E178,d!$B$4:$C$27,2,FALSE)</f>
        <v>#N/A</v>
      </c>
      <c r="G178" s="65" t="b">
        <f t="shared" si="105"/>
        <v>1</v>
      </c>
      <c r="H178" s="34">
        <f t="shared" si="73"/>
        <v>0</v>
      </c>
      <c r="I178" s="57"/>
      <c r="J178" s="68"/>
      <c r="K178" s="65" t="e">
        <f>VLOOKUP(J178,d!$F$4:$G$27,2,FALSE)</f>
        <v>#N/A</v>
      </c>
      <c r="L178" s="65" t="b">
        <f t="shared" si="90"/>
        <v>1</v>
      </c>
      <c r="M178" s="34">
        <f t="shared" si="74"/>
        <v>0</v>
      </c>
      <c r="N178" s="66"/>
      <c r="O178" s="57"/>
      <c r="P178" s="65" t="e">
        <f>VLOOKUP(O178,d!$J$4:$K$27,2,FALSE)</f>
        <v>#N/A</v>
      </c>
      <c r="Q178" s="65" t="b">
        <f t="shared" si="91"/>
        <v>1</v>
      </c>
      <c r="R178" s="34">
        <f t="shared" si="75"/>
        <v>0</v>
      </c>
      <c r="S178" s="57"/>
      <c r="T178" s="76"/>
      <c r="U178" s="65" t="e">
        <f>VLOOKUP(T178,d!$N$4:$O$27,2,FALSE)</f>
        <v>#N/A</v>
      </c>
      <c r="V178" s="65" t="b">
        <f t="shared" si="92"/>
        <v>1</v>
      </c>
      <c r="W178" s="34">
        <f t="shared" si="76"/>
        <v>0</v>
      </c>
      <c r="X178" s="43"/>
      <c r="Y178" s="57"/>
      <c r="Z178" s="65" t="e">
        <f>VLOOKUP(Y178,d!$B$32:$C$55,2,FALSE)</f>
        <v>#N/A</v>
      </c>
      <c r="AA178" s="65" t="b">
        <f t="shared" si="93"/>
        <v>1</v>
      </c>
      <c r="AB178" s="34">
        <f t="shared" si="77"/>
        <v>0</v>
      </c>
      <c r="AC178" s="43"/>
      <c r="AD178" s="57"/>
      <c r="AE178" s="65" t="e">
        <f>VLOOKUP(AD178,d!$F$32:$G$55,2,FALSE)</f>
        <v>#N/A</v>
      </c>
      <c r="AF178" s="65" t="b">
        <f t="shared" si="94"/>
        <v>1</v>
      </c>
      <c r="AG178" s="34">
        <f t="shared" si="78"/>
        <v>0</v>
      </c>
      <c r="AH178" s="43"/>
      <c r="AI178" s="57"/>
      <c r="AJ178" s="65" t="e">
        <f>VLOOKUP(AI178,d!$J$32:$K$55,2,FALSE)</f>
        <v>#N/A</v>
      </c>
      <c r="AK178" s="65" t="b">
        <f t="shared" si="95"/>
        <v>1</v>
      </c>
      <c r="AL178" s="34">
        <f t="shared" si="79"/>
        <v>0</v>
      </c>
      <c r="AM178" s="43"/>
      <c r="AN178" s="57"/>
      <c r="AO178" s="65" t="e">
        <f>VLOOKUP(AN178,d!$N$32:$O$55,2,FALSE)</f>
        <v>#N/A</v>
      </c>
      <c r="AP178" s="65" t="b">
        <f t="shared" si="96"/>
        <v>1</v>
      </c>
      <c r="AQ178" s="34">
        <f t="shared" si="80"/>
        <v>0</v>
      </c>
      <c r="AR178" s="43"/>
      <c r="AS178" s="67">
        <f t="shared" si="81"/>
        <v>0</v>
      </c>
      <c r="AT178" s="67">
        <f t="shared" si="82"/>
        <v>0</v>
      </c>
      <c r="AU178" s="26">
        <f t="shared" si="83"/>
        <v>0</v>
      </c>
      <c r="AV178" s="94">
        <f>IF(B176="I",0,SUM(BB176:BB179))</f>
        <v>0</v>
      </c>
      <c r="AW178" s="94">
        <f>IF(AV178=0,0,RANK(AV178,BB$8:BB$1202,0))</f>
        <v>0</v>
      </c>
      <c r="AX178" s="52"/>
      <c r="AZ178" s="50">
        <f>RANK(AU178,AU176:AU179,0)</f>
        <v>1</v>
      </c>
      <c r="BE178" s="52"/>
      <c r="BG178" s="52"/>
    </row>
    <row r="179" spans="1:59" ht="13.5" thickBot="1" x14ac:dyDescent="0.25">
      <c r="A179" s="46">
        <f t="shared" si="107"/>
        <v>0</v>
      </c>
      <c r="B179" s="46">
        <f t="shared" si="107"/>
        <v>0</v>
      </c>
      <c r="C179" s="115" t="s">
        <v>152</v>
      </c>
      <c r="D179" s="49"/>
      <c r="E179" s="69"/>
      <c r="F179" s="70" t="e">
        <f>VLOOKUP(E179,d!$B$4:$C$27,2,FALSE)</f>
        <v>#N/A</v>
      </c>
      <c r="G179" s="70" t="b">
        <f t="shared" si="105"/>
        <v>1</v>
      </c>
      <c r="H179" s="96">
        <f t="shared" si="73"/>
        <v>0</v>
      </c>
      <c r="I179" s="71"/>
      <c r="J179" s="78"/>
      <c r="K179" s="70" t="e">
        <f>VLOOKUP(J179,d!$F$4:$G$27,2,FALSE)</f>
        <v>#N/A</v>
      </c>
      <c r="L179" s="70" t="b">
        <f t="shared" si="90"/>
        <v>1</v>
      </c>
      <c r="M179" s="96">
        <f t="shared" si="74"/>
        <v>0</v>
      </c>
      <c r="N179" s="72"/>
      <c r="O179" s="71"/>
      <c r="P179" s="70" t="e">
        <f>VLOOKUP(O179,d!$J$4:$K$27,2,FALSE)</f>
        <v>#N/A</v>
      </c>
      <c r="Q179" s="70" t="b">
        <f t="shared" si="91"/>
        <v>1</v>
      </c>
      <c r="R179" s="96">
        <f t="shared" si="75"/>
        <v>0</v>
      </c>
      <c r="S179" s="71"/>
      <c r="T179" s="79"/>
      <c r="U179" s="70" t="e">
        <f>VLOOKUP(T179,d!$N$4:$O$27,2,FALSE)</f>
        <v>#N/A</v>
      </c>
      <c r="V179" s="70" t="b">
        <f t="shared" si="92"/>
        <v>1</v>
      </c>
      <c r="W179" s="96">
        <f t="shared" si="76"/>
        <v>0</v>
      </c>
      <c r="X179" s="73"/>
      <c r="Y179" s="71"/>
      <c r="Z179" s="70" t="e">
        <f>VLOOKUP(Y179,d!$B$32:$C$55,2,FALSE)</f>
        <v>#N/A</v>
      </c>
      <c r="AA179" s="70" t="b">
        <f t="shared" si="93"/>
        <v>1</v>
      </c>
      <c r="AB179" s="96">
        <f t="shared" si="77"/>
        <v>0</v>
      </c>
      <c r="AC179" s="73"/>
      <c r="AD179" s="71"/>
      <c r="AE179" s="70" t="e">
        <f>VLOOKUP(AD179,d!$F$32:$G$55,2,FALSE)</f>
        <v>#N/A</v>
      </c>
      <c r="AF179" s="70" t="b">
        <f t="shared" si="94"/>
        <v>1</v>
      </c>
      <c r="AG179" s="96">
        <f t="shared" si="78"/>
        <v>0</v>
      </c>
      <c r="AH179" s="73"/>
      <c r="AI179" s="71"/>
      <c r="AJ179" s="70" t="e">
        <f>VLOOKUP(AI179,d!$J$32:$K$55,2,FALSE)</f>
        <v>#N/A</v>
      </c>
      <c r="AK179" s="70" t="b">
        <f t="shared" si="95"/>
        <v>1</v>
      </c>
      <c r="AL179" s="96">
        <f t="shared" si="79"/>
        <v>0</v>
      </c>
      <c r="AM179" s="73"/>
      <c r="AN179" s="71"/>
      <c r="AO179" s="70" t="e">
        <f>VLOOKUP(AN179,d!$N$32:$O$55,2,FALSE)</f>
        <v>#N/A</v>
      </c>
      <c r="AP179" s="70" t="b">
        <f t="shared" si="96"/>
        <v>1</v>
      </c>
      <c r="AQ179" s="96">
        <f t="shared" si="80"/>
        <v>0</v>
      </c>
      <c r="AR179" s="73"/>
      <c r="AS179" s="74">
        <f t="shared" si="81"/>
        <v>0</v>
      </c>
      <c r="AT179" s="74">
        <f t="shared" si="82"/>
        <v>0</v>
      </c>
      <c r="AU179" s="75">
        <f t="shared" si="83"/>
        <v>0</v>
      </c>
      <c r="AV179" s="90">
        <f>IF(B176="I",0,(AU176+AU177+AU178+AU179-AY179))</f>
        <v>0</v>
      </c>
      <c r="AW179" s="93">
        <f>IF(B176="I",0,IF(BD179&gt;BD$6,0,BD179))</f>
        <v>0</v>
      </c>
      <c r="AX179" s="119">
        <f>MIN(AS176:AS179)</f>
        <v>0</v>
      </c>
      <c r="AY179" s="50">
        <f>MIN(AU176:AU179)</f>
        <v>0</v>
      </c>
      <c r="AZ179" s="50">
        <f>RANK(AU179,AU176:AU179,0)</f>
        <v>1</v>
      </c>
      <c r="BA179" s="118">
        <f>SUM(AS176:AS179)-AX179</f>
        <v>0</v>
      </c>
      <c r="BB179" s="118">
        <f>SUM(AT176:AT179)-(AY179-AX179)</f>
        <v>0</v>
      </c>
      <c r="BC179" s="52">
        <f>IF(B176="I","",IF(SUM(BA176:BB179)=0,AV179,SUM(BA176:BB179)))</f>
        <v>0</v>
      </c>
      <c r="BD179" s="52" t="str">
        <f>IF(B176="I","",IF(BC179=0,"",RANK(BC179,BC$8:BC$500,0)))</f>
        <v/>
      </c>
      <c r="BE179" s="52"/>
      <c r="BG179" s="52"/>
    </row>
    <row r="180" spans="1:59" ht="13.5" thickBot="1" x14ac:dyDescent="0.25">
      <c r="A180" s="28"/>
      <c r="B180" s="46"/>
      <c r="C180" s="114" t="s">
        <v>153</v>
      </c>
      <c r="D180" s="47"/>
      <c r="E180" s="57"/>
      <c r="F180" s="65" t="e">
        <f>VLOOKUP(E180,d!$B$4:$C$27,2,FALSE)</f>
        <v>#N/A</v>
      </c>
      <c r="G180" s="65" t="b">
        <f t="shared" si="105"/>
        <v>1</v>
      </c>
      <c r="H180" s="34">
        <f t="shared" ref="H180:H207" si="108">IF(G180,0,F180)</f>
        <v>0</v>
      </c>
      <c r="I180" s="43"/>
      <c r="J180" s="57"/>
      <c r="K180" s="65" t="e">
        <f>VLOOKUP(J180,d!$F$4:$G$27,2,FALSE)</f>
        <v>#N/A</v>
      </c>
      <c r="L180" s="65" t="b">
        <f t="shared" si="90"/>
        <v>1</v>
      </c>
      <c r="M180" s="34">
        <f t="shared" ref="M180:M207" si="109">IF(L180,0,K180)</f>
        <v>0</v>
      </c>
      <c r="N180" s="66"/>
      <c r="O180" s="57"/>
      <c r="P180" s="65" t="e">
        <f>VLOOKUP(O180,d!$J$4:$K$27,2,FALSE)</f>
        <v>#N/A</v>
      </c>
      <c r="Q180" s="65" t="b">
        <f t="shared" si="91"/>
        <v>1</v>
      </c>
      <c r="R180" s="34">
        <f t="shared" ref="R180:R207" si="110">IF(Q180,0,P180)</f>
        <v>0</v>
      </c>
      <c r="S180" s="57"/>
      <c r="T180" s="76"/>
      <c r="U180" s="65" t="e">
        <f>VLOOKUP(T180,d!$N$4:$O$27,2,FALSE)</f>
        <v>#N/A</v>
      </c>
      <c r="V180" s="65" t="b">
        <f t="shared" si="92"/>
        <v>1</v>
      </c>
      <c r="W180" s="34">
        <f t="shared" ref="W180:W207" si="111">IF(V180,0,U180)</f>
        <v>0</v>
      </c>
      <c r="X180" s="43"/>
      <c r="Y180" s="57"/>
      <c r="Z180" s="65" t="e">
        <f>VLOOKUP(Y180,d!$B$32:$C$55,2,FALSE)</f>
        <v>#N/A</v>
      </c>
      <c r="AA180" s="65" t="b">
        <f t="shared" si="93"/>
        <v>1</v>
      </c>
      <c r="AB180" s="34">
        <f t="shared" ref="AB180:AB207" si="112">IF(AA180,0,Z180)</f>
        <v>0</v>
      </c>
      <c r="AC180" s="43"/>
      <c r="AD180" s="57"/>
      <c r="AE180" s="65" t="e">
        <f>VLOOKUP(AD180,d!$F$32:$G$55,2,FALSE)</f>
        <v>#N/A</v>
      </c>
      <c r="AF180" s="65" t="b">
        <f t="shared" si="94"/>
        <v>1</v>
      </c>
      <c r="AG180" s="34">
        <f t="shared" ref="AG180:AG207" si="113">IF(AF180,0,AE180)</f>
        <v>0</v>
      </c>
      <c r="AH180" s="43"/>
      <c r="AI180" s="57"/>
      <c r="AJ180" s="65" t="e">
        <f>VLOOKUP(AI180,d!$J$32:$K$55,2,FALSE)</f>
        <v>#N/A</v>
      </c>
      <c r="AK180" s="65" t="b">
        <f t="shared" si="95"/>
        <v>1</v>
      </c>
      <c r="AL180" s="34">
        <f t="shared" ref="AL180:AL207" si="114">IF(AK180,0,AJ180)</f>
        <v>0</v>
      </c>
      <c r="AM180" s="43"/>
      <c r="AN180" s="57"/>
      <c r="AO180" s="65" t="e">
        <f>VLOOKUP(AN180,d!$N$32:$O$55,2,FALSE)</f>
        <v>#N/A</v>
      </c>
      <c r="AP180" s="65" t="b">
        <f t="shared" si="96"/>
        <v>1</v>
      </c>
      <c r="AQ180" s="34">
        <f t="shared" ref="AQ180:AQ207" si="115">IF(AP180,0,AO180)</f>
        <v>0</v>
      </c>
      <c r="AR180" s="43"/>
      <c r="AS180" s="67">
        <f t="shared" ref="AS180:AS207" si="116">(H180+M180+R180+W180+AB180+AG180+AL180+AQ180)</f>
        <v>0</v>
      </c>
      <c r="AT180" s="67">
        <f t="shared" ref="AT180:AT207" si="117">(I180+N180+S180+X180+AC180+AH180+AM180+AR180)</f>
        <v>0</v>
      </c>
      <c r="AU180" s="67">
        <f t="shared" ref="AU180:AU207" si="118">SUM(AS180:AT180)</f>
        <v>0</v>
      </c>
      <c r="AV180" s="92" t="str">
        <f>IF(A180&gt;" ",A180,"")</f>
        <v/>
      </c>
      <c r="AW180" s="46" t="s">
        <v>107</v>
      </c>
      <c r="AX180" s="52"/>
      <c r="AZ180" s="50">
        <f>RANK(AU180,AU180:AU183,0)</f>
        <v>1</v>
      </c>
      <c r="BE180" s="52"/>
      <c r="BG180" s="52"/>
    </row>
    <row r="181" spans="1:59" ht="13.5" thickBot="1" x14ac:dyDescent="0.25">
      <c r="A181" s="25">
        <f t="shared" ref="A181:B183" si="119">(A180)</f>
        <v>0</v>
      </c>
      <c r="B181" s="46">
        <f t="shared" si="119"/>
        <v>0</v>
      </c>
      <c r="C181" s="114" t="s">
        <v>154</v>
      </c>
      <c r="D181" s="47"/>
      <c r="E181" s="68"/>
      <c r="F181" s="65" t="e">
        <f>VLOOKUP(E181,d!$B$4:$C$27,2,FALSE)</f>
        <v>#N/A</v>
      </c>
      <c r="G181" s="65" t="b">
        <f t="shared" si="105"/>
        <v>1</v>
      </c>
      <c r="H181" s="34">
        <f t="shared" si="108"/>
        <v>0</v>
      </c>
      <c r="I181" s="57"/>
      <c r="J181" s="68"/>
      <c r="K181" s="65" t="e">
        <f>VLOOKUP(J181,d!$F$4:$G$27,2,FALSE)</f>
        <v>#N/A</v>
      </c>
      <c r="L181" s="65" t="b">
        <f t="shared" si="90"/>
        <v>1</v>
      </c>
      <c r="M181" s="34">
        <f t="shared" si="109"/>
        <v>0</v>
      </c>
      <c r="N181" s="66"/>
      <c r="O181" s="57"/>
      <c r="P181" s="65" t="e">
        <f>VLOOKUP(O181,d!$J$4:$K$27,2,FALSE)</f>
        <v>#N/A</v>
      </c>
      <c r="Q181" s="65" t="b">
        <f t="shared" si="91"/>
        <v>1</v>
      </c>
      <c r="R181" s="34">
        <f t="shared" si="110"/>
        <v>0</v>
      </c>
      <c r="S181" s="57"/>
      <c r="T181" s="76"/>
      <c r="U181" s="65" t="e">
        <f>VLOOKUP(T181,d!$N$4:$O$27,2,FALSE)</f>
        <v>#N/A</v>
      </c>
      <c r="V181" s="65" t="b">
        <f t="shared" si="92"/>
        <v>1</v>
      </c>
      <c r="W181" s="34">
        <f t="shared" si="111"/>
        <v>0</v>
      </c>
      <c r="X181" s="43"/>
      <c r="Y181" s="57"/>
      <c r="Z181" s="65" t="e">
        <f>VLOOKUP(Y181,d!$B$32:$C$55,2,FALSE)</f>
        <v>#N/A</v>
      </c>
      <c r="AA181" s="65" t="b">
        <f t="shared" si="93"/>
        <v>1</v>
      </c>
      <c r="AB181" s="34">
        <f t="shared" si="112"/>
        <v>0</v>
      </c>
      <c r="AC181" s="43"/>
      <c r="AD181" s="57"/>
      <c r="AE181" s="65" t="e">
        <f>VLOOKUP(AD181,d!$F$32:$G$55,2,FALSE)</f>
        <v>#N/A</v>
      </c>
      <c r="AF181" s="65" t="b">
        <f t="shared" si="94"/>
        <v>1</v>
      </c>
      <c r="AG181" s="34">
        <f t="shared" si="113"/>
        <v>0</v>
      </c>
      <c r="AH181" s="43"/>
      <c r="AI181" s="57"/>
      <c r="AJ181" s="65" t="e">
        <f>VLOOKUP(AI181,d!$J$32:$K$55,2,FALSE)</f>
        <v>#N/A</v>
      </c>
      <c r="AK181" s="65" t="b">
        <f t="shared" si="95"/>
        <v>1</v>
      </c>
      <c r="AL181" s="34">
        <f t="shared" si="114"/>
        <v>0</v>
      </c>
      <c r="AM181" s="43"/>
      <c r="AN181" s="57"/>
      <c r="AO181" s="65" t="e">
        <f>VLOOKUP(AN181,d!$N$32:$O$55,2,FALSE)</f>
        <v>#N/A</v>
      </c>
      <c r="AP181" s="65" t="b">
        <f t="shared" si="96"/>
        <v>1</v>
      </c>
      <c r="AQ181" s="34">
        <f t="shared" si="115"/>
        <v>0</v>
      </c>
      <c r="AR181" s="43"/>
      <c r="AS181" s="67">
        <f t="shared" si="116"/>
        <v>0</v>
      </c>
      <c r="AT181" s="67">
        <f t="shared" si="117"/>
        <v>0</v>
      </c>
      <c r="AU181" s="26">
        <f t="shared" si="118"/>
        <v>0</v>
      </c>
      <c r="AV181" s="91">
        <f>IF(B180="I",0,SUM(BA180:BA183))</f>
        <v>0</v>
      </c>
      <c r="AW181" s="91">
        <f>IF(AV181=0,0,RANK(AV181,BA$8:BA$1202,0))</f>
        <v>0</v>
      </c>
      <c r="AX181" s="52"/>
      <c r="AZ181" s="50">
        <f>RANK(AU181,AU180:AU183,0)</f>
        <v>1</v>
      </c>
      <c r="BE181" s="52"/>
      <c r="BG181" s="52"/>
    </row>
    <row r="182" spans="1:59" ht="13.5" thickBot="1" x14ac:dyDescent="0.25">
      <c r="A182" s="25">
        <f t="shared" si="119"/>
        <v>0</v>
      </c>
      <c r="B182" s="46">
        <f t="shared" si="119"/>
        <v>0</v>
      </c>
      <c r="C182" s="114" t="s">
        <v>155</v>
      </c>
      <c r="D182" s="48"/>
      <c r="E182" s="68"/>
      <c r="F182" s="65" t="e">
        <f>VLOOKUP(E182,d!$B$4:$C$27,2,FALSE)</f>
        <v>#N/A</v>
      </c>
      <c r="G182" s="65" t="b">
        <f t="shared" si="105"/>
        <v>1</v>
      </c>
      <c r="H182" s="34">
        <f t="shared" si="108"/>
        <v>0</v>
      </c>
      <c r="I182" s="57"/>
      <c r="J182" s="68"/>
      <c r="K182" s="65" t="e">
        <f>VLOOKUP(J182,d!$F$4:$G$27,2,FALSE)</f>
        <v>#N/A</v>
      </c>
      <c r="L182" s="65" t="b">
        <f t="shared" si="90"/>
        <v>1</v>
      </c>
      <c r="M182" s="34">
        <f t="shared" si="109"/>
        <v>0</v>
      </c>
      <c r="N182" s="66"/>
      <c r="O182" s="57"/>
      <c r="P182" s="65" t="e">
        <f>VLOOKUP(O182,d!$J$4:$K$27,2,FALSE)</f>
        <v>#N/A</v>
      </c>
      <c r="Q182" s="65" t="b">
        <f t="shared" si="91"/>
        <v>1</v>
      </c>
      <c r="R182" s="34">
        <f t="shared" si="110"/>
        <v>0</v>
      </c>
      <c r="S182" s="57"/>
      <c r="T182" s="76"/>
      <c r="U182" s="65" t="e">
        <f>VLOOKUP(T182,d!$N$4:$O$27,2,FALSE)</f>
        <v>#N/A</v>
      </c>
      <c r="V182" s="65" t="b">
        <f t="shared" si="92"/>
        <v>1</v>
      </c>
      <c r="W182" s="34">
        <f t="shared" si="111"/>
        <v>0</v>
      </c>
      <c r="X182" s="43"/>
      <c r="Y182" s="57"/>
      <c r="Z182" s="65" t="e">
        <f>VLOOKUP(Y182,d!$B$32:$C$55,2,FALSE)</f>
        <v>#N/A</v>
      </c>
      <c r="AA182" s="65" t="b">
        <f t="shared" si="93"/>
        <v>1</v>
      </c>
      <c r="AB182" s="34">
        <f t="shared" si="112"/>
        <v>0</v>
      </c>
      <c r="AC182" s="43"/>
      <c r="AD182" s="57"/>
      <c r="AE182" s="65" t="e">
        <f>VLOOKUP(AD182,d!$F$32:$G$55,2,FALSE)</f>
        <v>#N/A</v>
      </c>
      <c r="AF182" s="65" t="b">
        <f t="shared" si="94"/>
        <v>1</v>
      </c>
      <c r="AG182" s="34">
        <f t="shared" si="113"/>
        <v>0</v>
      </c>
      <c r="AH182" s="43"/>
      <c r="AI182" s="57"/>
      <c r="AJ182" s="65" t="e">
        <f>VLOOKUP(AI182,d!$J$32:$K$55,2,FALSE)</f>
        <v>#N/A</v>
      </c>
      <c r="AK182" s="65" t="b">
        <f t="shared" si="95"/>
        <v>1</v>
      </c>
      <c r="AL182" s="34">
        <f t="shared" si="114"/>
        <v>0</v>
      </c>
      <c r="AM182" s="43"/>
      <c r="AN182" s="57"/>
      <c r="AO182" s="65" t="e">
        <f>VLOOKUP(AN182,d!$N$32:$O$55,2,FALSE)</f>
        <v>#N/A</v>
      </c>
      <c r="AP182" s="65" t="b">
        <f t="shared" si="96"/>
        <v>1</v>
      </c>
      <c r="AQ182" s="34">
        <f t="shared" si="115"/>
        <v>0</v>
      </c>
      <c r="AR182" s="43"/>
      <c r="AS182" s="67">
        <f t="shared" si="116"/>
        <v>0</v>
      </c>
      <c r="AT182" s="67">
        <f t="shared" si="117"/>
        <v>0</v>
      </c>
      <c r="AU182" s="26">
        <f t="shared" si="118"/>
        <v>0</v>
      </c>
      <c r="AV182" s="94">
        <f>IF(B180="I",0,SUM(BB180:BB183))</f>
        <v>0</v>
      </c>
      <c r="AW182" s="94">
        <f>IF(AV182=0,0,RANK(AV182,BB$8:BB$1202,0))</f>
        <v>0</v>
      </c>
      <c r="AX182" s="52"/>
      <c r="AZ182" s="50">
        <f>RANK(AU182,AU180:AU183,0)</f>
        <v>1</v>
      </c>
      <c r="BE182" s="52"/>
      <c r="BG182" s="52"/>
    </row>
    <row r="183" spans="1:59" ht="13.5" thickBot="1" x14ac:dyDescent="0.25">
      <c r="A183" s="46">
        <f t="shared" si="119"/>
        <v>0</v>
      </c>
      <c r="B183" s="46">
        <f t="shared" si="119"/>
        <v>0</v>
      </c>
      <c r="C183" s="115" t="s">
        <v>156</v>
      </c>
      <c r="D183" s="49"/>
      <c r="E183" s="69"/>
      <c r="F183" s="70" t="e">
        <f>VLOOKUP(E183,d!$B$4:$C$27,2,FALSE)</f>
        <v>#N/A</v>
      </c>
      <c r="G183" s="70" t="b">
        <f t="shared" si="105"/>
        <v>1</v>
      </c>
      <c r="H183" s="96">
        <f t="shared" si="108"/>
        <v>0</v>
      </c>
      <c r="I183" s="71"/>
      <c r="J183" s="78"/>
      <c r="K183" s="70" t="e">
        <f>VLOOKUP(J183,d!$F$4:$G$27,2,FALSE)</f>
        <v>#N/A</v>
      </c>
      <c r="L183" s="70" t="b">
        <f t="shared" si="90"/>
        <v>1</v>
      </c>
      <c r="M183" s="96">
        <f t="shared" si="109"/>
        <v>0</v>
      </c>
      <c r="N183" s="72"/>
      <c r="O183" s="71"/>
      <c r="P183" s="70" t="e">
        <f>VLOOKUP(O183,d!$J$4:$K$27,2,FALSE)</f>
        <v>#N/A</v>
      </c>
      <c r="Q183" s="70" t="b">
        <f t="shared" si="91"/>
        <v>1</v>
      </c>
      <c r="R183" s="96">
        <f t="shared" si="110"/>
        <v>0</v>
      </c>
      <c r="S183" s="71"/>
      <c r="T183" s="79"/>
      <c r="U183" s="70" t="e">
        <f>VLOOKUP(T183,d!$N$4:$O$27,2,FALSE)</f>
        <v>#N/A</v>
      </c>
      <c r="V183" s="70" t="b">
        <f t="shared" si="92"/>
        <v>1</v>
      </c>
      <c r="W183" s="96">
        <f t="shared" si="111"/>
        <v>0</v>
      </c>
      <c r="X183" s="73"/>
      <c r="Y183" s="71"/>
      <c r="Z183" s="70" t="e">
        <f>VLOOKUP(Y183,d!$B$32:$C$55,2,FALSE)</f>
        <v>#N/A</v>
      </c>
      <c r="AA183" s="70" t="b">
        <f t="shared" si="93"/>
        <v>1</v>
      </c>
      <c r="AB183" s="96">
        <f t="shared" si="112"/>
        <v>0</v>
      </c>
      <c r="AC183" s="73"/>
      <c r="AD183" s="71"/>
      <c r="AE183" s="70" t="e">
        <f>VLOOKUP(AD183,d!$F$32:$G$55,2,FALSE)</f>
        <v>#N/A</v>
      </c>
      <c r="AF183" s="70" t="b">
        <f t="shared" si="94"/>
        <v>1</v>
      </c>
      <c r="AG183" s="96">
        <f t="shared" si="113"/>
        <v>0</v>
      </c>
      <c r="AH183" s="73"/>
      <c r="AI183" s="71"/>
      <c r="AJ183" s="70" t="e">
        <f>VLOOKUP(AI183,d!$J$32:$K$55,2,FALSE)</f>
        <v>#N/A</v>
      </c>
      <c r="AK183" s="70" t="b">
        <f t="shared" si="95"/>
        <v>1</v>
      </c>
      <c r="AL183" s="96">
        <f t="shared" si="114"/>
        <v>0</v>
      </c>
      <c r="AM183" s="73"/>
      <c r="AN183" s="71"/>
      <c r="AO183" s="70" t="e">
        <f>VLOOKUP(AN183,d!$N$32:$O$55,2,FALSE)</f>
        <v>#N/A</v>
      </c>
      <c r="AP183" s="70" t="b">
        <f t="shared" si="96"/>
        <v>1</v>
      </c>
      <c r="AQ183" s="96">
        <f t="shared" si="115"/>
        <v>0</v>
      </c>
      <c r="AR183" s="73"/>
      <c r="AS183" s="74">
        <f t="shared" si="116"/>
        <v>0</v>
      </c>
      <c r="AT183" s="74">
        <f t="shared" si="117"/>
        <v>0</v>
      </c>
      <c r="AU183" s="75">
        <f t="shared" si="118"/>
        <v>0</v>
      </c>
      <c r="AV183" s="90">
        <f>IF(B180="I",0,(AU180+AU181+AU182+AU183-AY183))</f>
        <v>0</v>
      </c>
      <c r="AW183" s="93">
        <f>IF(B180="I",0,IF(BD183&gt;BD$6,0,BD183))</f>
        <v>0</v>
      </c>
      <c r="AX183" s="119">
        <f>MIN(AS180:AS183)</f>
        <v>0</v>
      </c>
      <c r="AY183" s="50">
        <f>MIN(AU180:AU183)</f>
        <v>0</v>
      </c>
      <c r="AZ183" s="50">
        <f>RANK(AU183,AU180:AU183,0)</f>
        <v>1</v>
      </c>
      <c r="BA183" s="118">
        <f>SUM(AS180:AS183)-AX183</f>
        <v>0</v>
      </c>
      <c r="BB183" s="118">
        <f>SUM(AT180:AT183)-(AY183-AX183)</f>
        <v>0</v>
      </c>
      <c r="BC183" s="52">
        <f>IF(B180="I","",IF(SUM(BA180:BB183)=0,AV183,SUM(BA180:BB183)))</f>
        <v>0</v>
      </c>
      <c r="BD183" s="52" t="str">
        <f>IF(B180="I","",IF(BC183=0,"",RANK(BC183,BC$8:BC$500,0)))</f>
        <v/>
      </c>
      <c r="BE183" s="52"/>
      <c r="BG183" s="52"/>
    </row>
    <row r="184" spans="1:59" ht="13.5" thickBot="1" x14ac:dyDescent="0.25">
      <c r="A184" s="28"/>
      <c r="B184" s="46"/>
      <c r="C184" s="114" t="s">
        <v>157</v>
      </c>
      <c r="D184" s="47"/>
      <c r="E184" s="57"/>
      <c r="F184" s="65" t="e">
        <f>VLOOKUP(E184,d!$B$4:$C$27,2,FALSE)</f>
        <v>#N/A</v>
      </c>
      <c r="G184" s="65" t="b">
        <f t="shared" si="105"/>
        <v>1</v>
      </c>
      <c r="H184" s="34">
        <f t="shared" si="108"/>
        <v>0</v>
      </c>
      <c r="I184" s="43"/>
      <c r="J184" s="57"/>
      <c r="K184" s="65" t="e">
        <f>VLOOKUP(J184,d!$F$4:$G$27,2,FALSE)</f>
        <v>#N/A</v>
      </c>
      <c r="L184" s="65" t="b">
        <f t="shared" si="90"/>
        <v>1</v>
      </c>
      <c r="M184" s="34">
        <f t="shared" si="109"/>
        <v>0</v>
      </c>
      <c r="N184" s="66"/>
      <c r="O184" s="57"/>
      <c r="P184" s="65" t="e">
        <f>VLOOKUP(O184,d!$J$4:$K$27,2,FALSE)</f>
        <v>#N/A</v>
      </c>
      <c r="Q184" s="65" t="b">
        <f t="shared" si="91"/>
        <v>1</v>
      </c>
      <c r="R184" s="34">
        <f t="shared" si="110"/>
        <v>0</v>
      </c>
      <c r="S184" s="57"/>
      <c r="T184" s="76"/>
      <c r="U184" s="65" t="e">
        <f>VLOOKUP(T184,d!$N$4:$O$27,2,FALSE)</f>
        <v>#N/A</v>
      </c>
      <c r="V184" s="65" t="b">
        <f t="shared" si="92"/>
        <v>1</v>
      </c>
      <c r="W184" s="34">
        <f t="shared" si="111"/>
        <v>0</v>
      </c>
      <c r="X184" s="43"/>
      <c r="Y184" s="57"/>
      <c r="Z184" s="65" t="e">
        <f>VLOOKUP(Y184,d!$B$32:$C$55,2,FALSE)</f>
        <v>#N/A</v>
      </c>
      <c r="AA184" s="65" t="b">
        <f t="shared" si="93"/>
        <v>1</v>
      </c>
      <c r="AB184" s="34">
        <f t="shared" si="112"/>
        <v>0</v>
      </c>
      <c r="AC184" s="43"/>
      <c r="AD184" s="57"/>
      <c r="AE184" s="65" t="e">
        <f>VLOOKUP(AD184,d!$F$32:$G$55,2,FALSE)</f>
        <v>#N/A</v>
      </c>
      <c r="AF184" s="65" t="b">
        <f t="shared" si="94"/>
        <v>1</v>
      </c>
      <c r="AG184" s="34">
        <f t="shared" si="113"/>
        <v>0</v>
      </c>
      <c r="AH184" s="43"/>
      <c r="AI184" s="57"/>
      <c r="AJ184" s="65" t="e">
        <f>VLOOKUP(AI184,d!$J$32:$K$55,2,FALSE)</f>
        <v>#N/A</v>
      </c>
      <c r="AK184" s="65" t="b">
        <f t="shared" si="95"/>
        <v>1</v>
      </c>
      <c r="AL184" s="34">
        <f t="shared" si="114"/>
        <v>0</v>
      </c>
      <c r="AM184" s="43"/>
      <c r="AN184" s="57"/>
      <c r="AO184" s="65" t="e">
        <f>VLOOKUP(AN184,d!$N$32:$O$55,2,FALSE)</f>
        <v>#N/A</v>
      </c>
      <c r="AP184" s="65" t="b">
        <f t="shared" si="96"/>
        <v>1</v>
      </c>
      <c r="AQ184" s="34">
        <f t="shared" si="115"/>
        <v>0</v>
      </c>
      <c r="AR184" s="43"/>
      <c r="AS184" s="67">
        <f t="shared" si="116"/>
        <v>0</v>
      </c>
      <c r="AT184" s="67">
        <f t="shared" si="117"/>
        <v>0</v>
      </c>
      <c r="AU184" s="67">
        <f t="shared" si="118"/>
        <v>0</v>
      </c>
      <c r="AV184" s="92" t="str">
        <f>IF(A184&gt;" ",A184,"")</f>
        <v/>
      </c>
      <c r="AW184" s="46" t="s">
        <v>107</v>
      </c>
      <c r="AX184" s="52"/>
      <c r="AZ184" s="50">
        <f>RANK(AU184,AU184:AU187,0)</f>
        <v>1</v>
      </c>
      <c r="BE184" s="52"/>
      <c r="BG184" s="52"/>
    </row>
    <row r="185" spans="1:59" ht="13.5" thickBot="1" x14ac:dyDescent="0.25">
      <c r="A185" s="25">
        <f t="shared" ref="A185:B187" si="120">(A184)</f>
        <v>0</v>
      </c>
      <c r="B185" s="46">
        <f t="shared" si="120"/>
        <v>0</v>
      </c>
      <c r="C185" s="114" t="s">
        <v>158</v>
      </c>
      <c r="D185" s="47"/>
      <c r="E185" s="68"/>
      <c r="F185" s="65" t="e">
        <f>VLOOKUP(E185,d!$B$4:$C$27,2,FALSE)</f>
        <v>#N/A</v>
      </c>
      <c r="G185" s="65" t="b">
        <f t="shared" si="105"/>
        <v>1</v>
      </c>
      <c r="H185" s="34">
        <f t="shared" si="108"/>
        <v>0</v>
      </c>
      <c r="I185" s="57"/>
      <c r="J185" s="68"/>
      <c r="K185" s="65" t="e">
        <f>VLOOKUP(J185,d!$F$4:$G$27,2,FALSE)</f>
        <v>#N/A</v>
      </c>
      <c r="L185" s="65" t="b">
        <f t="shared" si="90"/>
        <v>1</v>
      </c>
      <c r="M185" s="34">
        <f t="shared" si="109"/>
        <v>0</v>
      </c>
      <c r="N185" s="66"/>
      <c r="O185" s="57"/>
      <c r="P185" s="65" t="e">
        <f>VLOOKUP(O185,d!$J$4:$K$27,2,FALSE)</f>
        <v>#N/A</v>
      </c>
      <c r="Q185" s="65" t="b">
        <f t="shared" si="91"/>
        <v>1</v>
      </c>
      <c r="R185" s="34">
        <f t="shared" si="110"/>
        <v>0</v>
      </c>
      <c r="S185" s="57"/>
      <c r="T185" s="76"/>
      <c r="U185" s="65" t="e">
        <f>VLOOKUP(T185,d!$N$4:$O$27,2,FALSE)</f>
        <v>#N/A</v>
      </c>
      <c r="V185" s="65" t="b">
        <f t="shared" si="92"/>
        <v>1</v>
      </c>
      <c r="W185" s="34">
        <f t="shared" si="111"/>
        <v>0</v>
      </c>
      <c r="X185" s="43"/>
      <c r="Y185" s="57"/>
      <c r="Z185" s="65" t="e">
        <f>VLOOKUP(Y185,d!$B$32:$C$55,2,FALSE)</f>
        <v>#N/A</v>
      </c>
      <c r="AA185" s="65" t="b">
        <f t="shared" si="93"/>
        <v>1</v>
      </c>
      <c r="AB185" s="34">
        <f t="shared" si="112"/>
        <v>0</v>
      </c>
      <c r="AC185" s="43"/>
      <c r="AD185" s="57"/>
      <c r="AE185" s="65" t="e">
        <f>VLOOKUP(AD185,d!$F$32:$G$55,2,FALSE)</f>
        <v>#N/A</v>
      </c>
      <c r="AF185" s="65" t="b">
        <f t="shared" si="94"/>
        <v>1</v>
      </c>
      <c r="AG185" s="34">
        <f t="shared" si="113"/>
        <v>0</v>
      </c>
      <c r="AH185" s="43"/>
      <c r="AI185" s="57"/>
      <c r="AJ185" s="65" t="e">
        <f>VLOOKUP(AI185,d!$J$32:$K$55,2,FALSE)</f>
        <v>#N/A</v>
      </c>
      <c r="AK185" s="65" t="b">
        <f t="shared" si="95"/>
        <v>1</v>
      </c>
      <c r="AL185" s="34">
        <f t="shared" si="114"/>
        <v>0</v>
      </c>
      <c r="AM185" s="43"/>
      <c r="AN185" s="57"/>
      <c r="AO185" s="65" t="e">
        <f>VLOOKUP(AN185,d!$N$32:$O$55,2,FALSE)</f>
        <v>#N/A</v>
      </c>
      <c r="AP185" s="65" t="b">
        <f t="shared" si="96"/>
        <v>1</v>
      </c>
      <c r="AQ185" s="34">
        <f t="shared" si="115"/>
        <v>0</v>
      </c>
      <c r="AR185" s="43"/>
      <c r="AS185" s="67">
        <f t="shared" si="116"/>
        <v>0</v>
      </c>
      <c r="AT185" s="67">
        <f t="shared" si="117"/>
        <v>0</v>
      </c>
      <c r="AU185" s="26">
        <f t="shared" si="118"/>
        <v>0</v>
      </c>
      <c r="AV185" s="91">
        <f>IF(B184="I",0,SUM(BA184:BA187))</f>
        <v>0</v>
      </c>
      <c r="AW185" s="91">
        <f>IF(AV185=0,0,RANK(AV185,BA$8:BA$1202,0))</f>
        <v>0</v>
      </c>
      <c r="AX185" s="52"/>
      <c r="AZ185" s="50">
        <f>RANK(AU185,AU184:AU187,0)</f>
        <v>1</v>
      </c>
      <c r="BE185" s="52"/>
      <c r="BG185" s="52"/>
    </row>
    <row r="186" spans="1:59" ht="13.5" thickBot="1" x14ac:dyDescent="0.25">
      <c r="A186" s="25">
        <f t="shared" si="120"/>
        <v>0</v>
      </c>
      <c r="B186" s="46">
        <f t="shared" si="120"/>
        <v>0</v>
      </c>
      <c r="C186" s="114" t="s">
        <v>159</v>
      </c>
      <c r="D186" s="48"/>
      <c r="E186" s="68"/>
      <c r="F186" s="65" t="e">
        <f>VLOOKUP(E186,d!$B$4:$C$27,2,FALSE)</f>
        <v>#N/A</v>
      </c>
      <c r="G186" s="65" t="b">
        <f t="shared" si="105"/>
        <v>1</v>
      </c>
      <c r="H186" s="34">
        <f t="shared" si="108"/>
        <v>0</v>
      </c>
      <c r="I186" s="57"/>
      <c r="J186" s="68"/>
      <c r="K186" s="65" t="e">
        <f>VLOOKUP(J186,d!$F$4:$G$27,2,FALSE)</f>
        <v>#N/A</v>
      </c>
      <c r="L186" s="65" t="b">
        <f t="shared" si="90"/>
        <v>1</v>
      </c>
      <c r="M186" s="34">
        <f t="shared" si="109"/>
        <v>0</v>
      </c>
      <c r="N186" s="66"/>
      <c r="O186" s="57"/>
      <c r="P186" s="65" t="e">
        <f>VLOOKUP(O186,d!$J$4:$K$27,2,FALSE)</f>
        <v>#N/A</v>
      </c>
      <c r="Q186" s="65" t="b">
        <f t="shared" si="91"/>
        <v>1</v>
      </c>
      <c r="R186" s="34">
        <f t="shared" si="110"/>
        <v>0</v>
      </c>
      <c r="S186" s="57"/>
      <c r="T186" s="76"/>
      <c r="U186" s="65" t="e">
        <f>VLOOKUP(T186,d!$N$4:$O$27,2,FALSE)</f>
        <v>#N/A</v>
      </c>
      <c r="V186" s="65" t="b">
        <f t="shared" si="92"/>
        <v>1</v>
      </c>
      <c r="W186" s="34">
        <f t="shared" si="111"/>
        <v>0</v>
      </c>
      <c r="X186" s="43"/>
      <c r="Y186" s="57"/>
      <c r="Z186" s="65" t="e">
        <f>VLOOKUP(Y186,d!$B$32:$C$55,2,FALSE)</f>
        <v>#N/A</v>
      </c>
      <c r="AA186" s="65" t="b">
        <f t="shared" si="93"/>
        <v>1</v>
      </c>
      <c r="AB186" s="34">
        <f t="shared" si="112"/>
        <v>0</v>
      </c>
      <c r="AC186" s="43"/>
      <c r="AD186" s="57"/>
      <c r="AE186" s="65" t="e">
        <f>VLOOKUP(AD186,d!$F$32:$G$55,2,FALSE)</f>
        <v>#N/A</v>
      </c>
      <c r="AF186" s="65" t="b">
        <f t="shared" si="94"/>
        <v>1</v>
      </c>
      <c r="AG186" s="34">
        <f t="shared" si="113"/>
        <v>0</v>
      </c>
      <c r="AH186" s="43"/>
      <c r="AI186" s="57"/>
      <c r="AJ186" s="65" t="e">
        <f>VLOOKUP(AI186,d!$J$32:$K$55,2,FALSE)</f>
        <v>#N/A</v>
      </c>
      <c r="AK186" s="65" t="b">
        <f t="shared" si="95"/>
        <v>1</v>
      </c>
      <c r="AL186" s="34">
        <f t="shared" si="114"/>
        <v>0</v>
      </c>
      <c r="AM186" s="43"/>
      <c r="AN186" s="57"/>
      <c r="AO186" s="65" t="e">
        <f>VLOOKUP(AN186,d!$N$32:$O$55,2,FALSE)</f>
        <v>#N/A</v>
      </c>
      <c r="AP186" s="65" t="b">
        <f t="shared" si="96"/>
        <v>1</v>
      </c>
      <c r="AQ186" s="34">
        <f t="shared" si="115"/>
        <v>0</v>
      </c>
      <c r="AR186" s="43"/>
      <c r="AS186" s="67">
        <f t="shared" si="116"/>
        <v>0</v>
      </c>
      <c r="AT186" s="67">
        <f t="shared" si="117"/>
        <v>0</v>
      </c>
      <c r="AU186" s="26">
        <f t="shared" si="118"/>
        <v>0</v>
      </c>
      <c r="AV186" s="94">
        <f>IF(B184="I",0,SUM(BB184:BB187))</f>
        <v>0</v>
      </c>
      <c r="AW186" s="94">
        <f>IF(AV186=0,0,RANK(AV186,BB$8:BB$1202,0))</f>
        <v>0</v>
      </c>
      <c r="AX186" s="52"/>
      <c r="AZ186" s="50">
        <f>RANK(AU186,AU184:AU187,0)</f>
        <v>1</v>
      </c>
      <c r="BE186" s="52"/>
      <c r="BG186" s="52"/>
    </row>
    <row r="187" spans="1:59" ht="13.5" thickBot="1" x14ac:dyDescent="0.25">
      <c r="A187" s="46">
        <f t="shared" si="120"/>
        <v>0</v>
      </c>
      <c r="B187" s="46">
        <f t="shared" si="120"/>
        <v>0</v>
      </c>
      <c r="C187" s="115" t="s">
        <v>160</v>
      </c>
      <c r="D187" s="49"/>
      <c r="E187" s="69"/>
      <c r="F187" s="70" t="e">
        <f>VLOOKUP(E187,d!$B$4:$C$27,2,FALSE)</f>
        <v>#N/A</v>
      </c>
      <c r="G187" s="70" t="b">
        <f t="shared" si="105"/>
        <v>1</v>
      </c>
      <c r="H187" s="96">
        <f t="shared" si="108"/>
        <v>0</v>
      </c>
      <c r="I187" s="71"/>
      <c r="J187" s="78"/>
      <c r="K187" s="70" t="e">
        <f>VLOOKUP(J187,d!$F$4:$G$27,2,FALSE)</f>
        <v>#N/A</v>
      </c>
      <c r="L187" s="70" t="b">
        <f t="shared" si="90"/>
        <v>1</v>
      </c>
      <c r="M187" s="96">
        <f t="shared" si="109"/>
        <v>0</v>
      </c>
      <c r="N187" s="72"/>
      <c r="O187" s="71"/>
      <c r="P187" s="70" t="e">
        <f>VLOOKUP(O187,d!$J$4:$K$27,2,FALSE)</f>
        <v>#N/A</v>
      </c>
      <c r="Q187" s="70" t="b">
        <f t="shared" si="91"/>
        <v>1</v>
      </c>
      <c r="R187" s="96">
        <f t="shared" si="110"/>
        <v>0</v>
      </c>
      <c r="S187" s="71"/>
      <c r="T187" s="79"/>
      <c r="U187" s="70" t="e">
        <f>VLOOKUP(T187,d!$N$4:$O$27,2,FALSE)</f>
        <v>#N/A</v>
      </c>
      <c r="V187" s="70" t="b">
        <f t="shared" si="92"/>
        <v>1</v>
      </c>
      <c r="W187" s="96">
        <f t="shared" si="111"/>
        <v>0</v>
      </c>
      <c r="X187" s="73"/>
      <c r="Y187" s="71"/>
      <c r="Z187" s="70" t="e">
        <f>VLOOKUP(Y187,d!$B$32:$C$55,2,FALSE)</f>
        <v>#N/A</v>
      </c>
      <c r="AA187" s="70" t="b">
        <f t="shared" si="93"/>
        <v>1</v>
      </c>
      <c r="AB187" s="96">
        <f t="shared" si="112"/>
        <v>0</v>
      </c>
      <c r="AC187" s="73"/>
      <c r="AD187" s="71"/>
      <c r="AE187" s="70" t="e">
        <f>VLOOKUP(AD187,d!$F$32:$G$55,2,FALSE)</f>
        <v>#N/A</v>
      </c>
      <c r="AF187" s="70" t="b">
        <f t="shared" si="94"/>
        <v>1</v>
      </c>
      <c r="AG187" s="96">
        <f t="shared" si="113"/>
        <v>0</v>
      </c>
      <c r="AH187" s="73"/>
      <c r="AI187" s="71"/>
      <c r="AJ187" s="70" t="e">
        <f>VLOOKUP(AI187,d!$J$32:$K$55,2,FALSE)</f>
        <v>#N/A</v>
      </c>
      <c r="AK187" s="70" t="b">
        <f t="shared" si="95"/>
        <v>1</v>
      </c>
      <c r="AL187" s="96">
        <f t="shared" si="114"/>
        <v>0</v>
      </c>
      <c r="AM187" s="73"/>
      <c r="AN187" s="71"/>
      <c r="AO187" s="70" t="e">
        <f>VLOOKUP(AN187,d!$N$32:$O$55,2,FALSE)</f>
        <v>#N/A</v>
      </c>
      <c r="AP187" s="70" t="b">
        <f t="shared" si="96"/>
        <v>1</v>
      </c>
      <c r="AQ187" s="96">
        <f t="shared" si="115"/>
        <v>0</v>
      </c>
      <c r="AR187" s="73"/>
      <c r="AS187" s="74">
        <f t="shared" si="116"/>
        <v>0</v>
      </c>
      <c r="AT187" s="74">
        <f t="shared" si="117"/>
        <v>0</v>
      </c>
      <c r="AU187" s="75">
        <f t="shared" si="118"/>
        <v>0</v>
      </c>
      <c r="AV187" s="90">
        <f>IF(B184="I",0,(AU184+AU185+AU186+AU187-AY187))</f>
        <v>0</v>
      </c>
      <c r="AW187" s="93">
        <f>IF(B184="I",0,IF(BD187&gt;BD$6,0,BD187))</f>
        <v>0</v>
      </c>
      <c r="AX187" s="119">
        <f>MIN(AS184:AS187)</f>
        <v>0</v>
      </c>
      <c r="AY187" s="50">
        <f>MIN(AU184:AU187)</f>
        <v>0</v>
      </c>
      <c r="AZ187" s="50">
        <f>RANK(AU187,AU184:AU187,0)</f>
        <v>1</v>
      </c>
      <c r="BA187" s="118">
        <f>SUM(AS184:AS187)-AX187</f>
        <v>0</v>
      </c>
      <c r="BB187" s="118">
        <f>SUM(AT184:AT187)-(AY187-AX187)</f>
        <v>0</v>
      </c>
      <c r="BC187" s="52">
        <f>IF(B184="I","",IF(SUM(BA184:BB187)=0,AV187,SUM(BA184:BB187)))</f>
        <v>0</v>
      </c>
      <c r="BD187" s="52" t="str">
        <f>IF(B184="I","",IF(BC187=0,"",RANK(BC187,BC$8:BC$500,0)))</f>
        <v/>
      </c>
      <c r="BE187" s="52"/>
      <c r="BG187" s="52"/>
    </row>
    <row r="188" spans="1:59" ht="13.5" thickBot="1" x14ac:dyDescent="0.25">
      <c r="A188" s="28"/>
      <c r="B188" s="46"/>
      <c r="C188" s="114" t="s">
        <v>161</v>
      </c>
      <c r="D188" s="47"/>
      <c r="E188" s="57"/>
      <c r="F188" s="65" t="e">
        <f>VLOOKUP(E188,d!$B$4:$C$27,2,FALSE)</f>
        <v>#N/A</v>
      </c>
      <c r="G188" s="65" t="b">
        <f t="shared" si="105"/>
        <v>1</v>
      </c>
      <c r="H188" s="34">
        <f t="shared" si="108"/>
        <v>0</v>
      </c>
      <c r="I188" s="43"/>
      <c r="J188" s="57"/>
      <c r="K188" s="65" t="e">
        <f>VLOOKUP(J188,d!$F$4:$G$27,2,FALSE)</f>
        <v>#N/A</v>
      </c>
      <c r="L188" s="65" t="b">
        <f t="shared" si="90"/>
        <v>1</v>
      </c>
      <c r="M188" s="34">
        <f t="shared" si="109"/>
        <v>0</v>
      </c>
      <c r="N188" s="66"/>
      <c r="O188" s="57"/>
      <c r="P188" s="65" t="e">
        <f>VLOOKUP(O188,d!$J$4:$K$27,2,FALSE)</f>
        <v>#N/A</v>
      </c>
      <c r="Q188" s="65" t="b">
        <f t="shared" si="91"/>
        <v>1</v>
      </c>
      <c r="R188" s="34">
        <f t="shared" si="110"/>
        <v>0</v>
      </c>
      <c r="S188" s="57"/>
      <c r="T188" s="76"/>
      <c r="U188" s="65" t="e">
        <f>VLOOKUP(T188,d!$N$4:$O$27,2,FALSE)</f>
        <v>#N/A</v>
      </c>
      <c r="V188" s="65" t="b">
        <f t="shared" si="92"/>
        <v>1</v>
      </c>
      <c r="W188" s="34">
        <f t="shared" si="111"/>
        <v>0</v>
      </c>
      <c r="X188" s="43"/>
      <c r="Y188" s="57"/>
      <c r="Z188" s="65" t="e">
        <f>VLOOKUP(Y188,d!$B$32:$C$55,2,FALSE)</f>
        <v>#N/A</v>
      </c>
      <c r="AA188" s="65" t="b">
        <f t="shared" si="93"/>
        <v>1</v>
      </c>
      <c r="AB188" s="34">
        <f t="shared" si="112"/>
        <v>0</v>
      </c>
      <c r="AC188" s="43"/>
      <c r="AD188" s="57"/>
      <c r="AE188" s="65" t="e">
        <f>VLOOKUP(AD188,d!$F$32:$G$55,2,FALSE)</f>
        <v>#N/A</v>
      </c>
      <c r="AF188" s="65" t="b">
        <f t="shared" si="94"/>
        <v>1</v>
      </c>
      <c r="AG188" s="34">
        <f t="shared" si="113"/>
        <v>0</v>
      </c>
      <c r="AH188" s="43"/>
      <c r="AI188" s="57"/>
      <c r="AJ188" s="65" t="e">
        <f>VLOOKUP(AI188,d!$J$32:$K$55,2,FALSE)</f>
        <v>#N/A</v>
      </c>
      <c r="AK188" s="65" t="b">
        <f t="shared" si="95"/>
        <v>1</v>
      </c>
      <c r="AL188" s="34">
        <f t="shared" si="114"/>
        <v>0</v>
      </c>
      <c r="AM188" s="43"/>
      <c r="AN188" s="57"/>
      <c r="AO188" s="65" t="e">
        <f>VLOOKUP(AN188,d!$N$32:$O$55,2,FALSE)</f>
        <v>#N/A</v>
      </c>
      <c r="AP188" s="65" t="b">
        <f t="shared" si="96"/>
        <v>1</v>
      </c>
      <c r="AQ188" s="34">
        <f t="shared" si="115"/>
        <v>0</v>
      </c>
      <c r="AR188" s="43"/>
      <c r="AS188" s="67">
        <f t="shared" si="116"/>
        <v>0</v>
      </c>
      <c r="AT188" s="67">
        <f t="shared" si="117"/>
        <v>0</v>
      </c>
      <c r="AU188" s="67">
        <f t="shared" si="118"/>
        <v>0</v>
      </c>
      <c r="AV188" s="92" t="str">
        <f>IF(A188&gt;" ",A188,"")</f>
        <v/>
      </c>
      <c r="AW188" s="46" t="s">
        <v>107</v>
      </c>
      <c r="AX188" s="52"/>
      <c r="AZ188" s="50">
        <f>RANK(AU188,AU188:AU191,0)</f>
        <v>1</v>
      </c>
      <c r="BE188" s="52"/>
      <c r="BG188" s="52"/>
    </row>
    <row r="189" spans="1:59" ht="13.5" thickBot="1" x14ac:dyDescent="0.25">
      <c r="A189" s="25">
        <f t="shared" ref="A189:B191" si="121">(A188)</f>
        <v>0</v>
      </c>
      <c r="B189" s="46">
        <f t="shared" si="121"/>
        <v>0</v>
      </c>
      <c r="C189" s="114" t="s">
        <v>162</v>
      </c>
      <c r="D189" s="47"/>
      <c r="E189" s="68"/>
      <c r="F189" s="65" t="e">
        <f>VLOOKUP(E189,d!$B$4:$C$27,2,FALSE)</f>
        <v>#N/A</v>
      </c>
      <c r="G189" s="65" t="b">
        <f t="shared" si="105"/>
        <v>1</v>
      </c>
      <c r="H189" s="34">
        <f t="shared" si="108"/>
        <v>0</v>
      </c>
      <c r="I189" s="57"/>
      <c r="J189" s="68"/>
      <c r="K189" s="65" t="e">
        <f>VLOOKUP(J189,d!$F$4:$G$27,2,FALSE)</f>
        <v>#N/A</v>
      </c>
      <c r="L189" s="65" t="b">
        <f t="shared" si="90"/>
        <v>1</v>
      </c>
      <c r="M189" s="34">
        <f t="shared" si="109"/>
        <v>0</v>
      </c>
      <c r="N189" s="66"/>
      <c r="O189" s="57"/>
      <c r="P189" s="65" t="e">
        <f>VLOOKUP(O189,d!$J$4:$K$27,2,FALSE)</f>
        <v>#N/A</v>
      </c>
      <c r="Q189" s="65" t="b">
        <f t="shared" si="91"/>
        <v>1</v>
      </c>
      <c r="R189" s="34">
        <f t="shared" si="110"/>
        <v>0</v>
      </c>
      <c r="S189" s="57"/>
      <c r="T189" s="76"/>
      <c r="U189" s="65" t="e">
        <f>VLOOKUP(T189,d!$N$4:$O$27,2,FALSE)</f>
        <v>#N/A</v>
      </c>
      <c r="V189" s="65" t="b">
        <f t="shared" si="92"/>
        <v>1</v>
      </c>
      <c r="W189" s="34">
        <f t="shared" si="111"/>
        <v>0</v>
      </c>
      <c r="X189" s="43"/>
      <c r="Y189" s="57"/>
      <c r="Z189" s="65" t="e">
        <f>VLOOKUP(Y189,d!$B$32:$C$55,2,FALSE)</f>
        <v>#N/A</v>
      </c>
      <c r="AA189" s="65" t="b">
        <f t="shared" si="93"/>
        <v>1</v>
      </c>
      <c r="AB189" s="34">
        <f t="shared" si="112"/>
        <v>0</v>
      </c>
      <c r="AC189" s="43"/>
      <c r="AD189" s="57"/>
      <c r="AE189" s="65" t="e">
        <f>VLOOKUP(AD189,d!$F$32:$G$55,2,FALSE)</f>
        <v>#N/A</v>
      </c>
      <c r="AF189" s="65" t="b">
        <f t="shared" si="94"/>
        <v>1</v>
      </c>
      <c r="AG189" s="34">
        <f t="shared" si="113"/>
        <v>0</v>
      </c>
      <c r="AH189" s="43"/>
      <c r="AI189" s="57"/>
      <c r="AJ189" s="65" t="e">
        <f>VLOOKUP(AI189,d!$J$32:$K$55,2,FALSE)</f>
        <v>#N/A</v>
      </c>
      <c r="AK189" s="65" t="b">
        <f t="shared" si="95"/>
        <v>1</v>
      </c>
      <c r="AL189" s="34">
        <f t="shared" si="114"/>
        <v>0</v>
      </c>
      <c r="AM189" s="43"/>
      <c r="AN189" s="57"/>
      <c r="AO189" s="65" t="e">
        <f>VLOOKUP(AN189,d!$N$32:$O$55,2,FALSE)</f>
        <v>#N/A</v>
      </c>
      <c r="AP189" s="65" t="b">
        <f t="shared" si="96"/>
        <v>1</v>
      </c>
      <c r="AQ189" s="34">
        <f t="shared" si="115"/>
        <v>0</v>
      </c>
      <c r="AR189" s="43"/>
      <c r="AS189" s="67">
        <f t="shared" si="116"/>
        <v>0</v>
      </c>
      <c r="AT189" s="67">
        <f t="shared" si="117"/>
        <v>0</v>
      </c>
      <c r="AU189" s="26">
        <f t="shared" si="118"/>
        <v>0</v>
      </c>
      <c r="AV189" s="91">
        <f>IF(B188="I",0,SUM(BA188:BA191))</f>
        <v>0</v>
      </c>
      <c r="AW189" s="91">
        <f>IF(AV189=0,0,RANK(AV189,BA$8:BA$1202,0))</f>
        <v>0</v>
      </c>
      <c r="AX189" s="52"/>
      <c r="AZ189" s="50">
        <f>RANK(AU189,AU188:AU191,0)</f>
        <v>1</v>
      </c>
      <c r="BE189" s="52"/>
      <c r="BG189" s="52"/>
    </row>
    <row r="190" spans="1:59" ht="13.5" thickBot="1" x14ac:dyDescent="0.25">
      <c r="A190" s="25">
        <f t="shared" si="121"/>
        <v>0</v>
      </c>
      <c r="B190" s="46">
        <f t="shared" si="121"/>
        <v>0</v>
      </c>
      <c r="C190" s="114" t="s">
        <v>163</v>
      </c>
      <c r="D190" s="48"/>
      <c r="E190" s="68"/>
      <c r="F190" s="65" t="e">
        <f>VLOOKUP(E190,d!$B$4:$C$27,2,FALSE)</f>
        <v>#N/A</v>
      </c>
      <c r="G190" s="65" t="b">
        <f t="shared" si="105"/>
        <v>1</v>
      </c>
      <c r="H190" s="34">
        <f t="shared" si="108"/>
        <v>0</v>
      </c>
      <c r="I190" s="57"/>
      <c r="J190" s="68"/>
      <c r="K190" s="65" t="e">
        <f>VLOOKUP(J190,d!$F$4:$G$27,2,FALSE)</f>
        <v>#N/A</v>
      </c>
      <c r="L190" s="65" t="b">
        <f t="shared" si="90"/>
        <v>1</v>
      </c>
      <c r="M190" s="34">
        <f t="shared" si="109"/>
        <v>0</v>
      </c>
      <c r="N190" s="66"/>
      <c r="O190" s="57"/>
      <c r="P190" s="65" t="e">
        <f>VLOOKUP(O190,d!$J$4:$K$27,2,FALSE)</f>
        <v>#N/A</v>
      </c>
      <c r="Q190" s="65" t="b">
        <f t="shared" si="91"/>
        <v>1</v>
      </c>
      <c r="R190" s="34">
        <f t="shared" si="110"/>
        <v>0</v>
      </c>
      <c r="S190" s="57"/>
      <c r="T190" s="76"/>
      <c r="U190" s="65" t="e">
        <f>VLOOKUP(T190,d!$N$4:$O$27,2,FALSE)</f>
        <v>#N/A</v>
      </c>
      <c r="V190" s="65" t="b">
        <f t="shared" si="92"/>
        <v>1</v>
      </c>
      <c r="W190" s="34">
        <f t="shared" si="111"/>
        <v>0</v>
      </c>
      <c r="X190" s="43"/>
      <c r="Y190" s="57"/>
      <c r="Z190" s="65" t="e">
        <f>VLOOKUP(Y190,d!$B$32:$C$55,2,FALSE)</f>
        <v>#N/A</v>
      </c>
      <c r="AA190" s="65" t="b">
        <f t="shared" si="93"/>
        <v>1</v>
      </c>
      <c r="AB190" s="34">
        <f t="shared" si="112"/>
        <v>0</v>
      </c>
      <c r="AC190" s="43"/>
      <c r="AD190" s="57"/>
      <c r="AE190" s="65" t="e">
        <f>VLOOKUP(AD190,d!$F$32:$G$55,2,FALSE)</f>
        <v>#N/A</v>
      </c>
      <c r="AF190" s="65" t="b">
        <f t="shared" si="94"/>
        <v>1</v>
      </c>
      <c r="AG190" s="34">
        <f t="shared" si="113"/>
        <v>0</v>
      </c>
      <c r="AH190" s="43"/>
      <c r="AI190" s="57"/>
      <c r="AJ190" s="65" t="e">
        <f>VLOOKUP(AI190,d!$J$32:$K$55,2,FALSE)</f>
        <v>#N/A</v>
      </c>
      <c r="AK190" s="65" t="b">
        <f t="shared" si="95"/>
        <v>1</v>
      </c>
      <c r="AL190" s="34">
        <f t="shared" si="114"/>
        <v>0</v>
      </c>
      <c r="AM190" s="43"/>
      <c r="AN190" s="57"/>
      <c r="AO190" s="65" t="e">
        <f>VLOOKUP(AN190,d!$N$32:$O$55,2,FALSE)</f>
        <v>#N/A</v>
      </c>
      <c r="AP190" s="65" t="b">
        <f t="shared" si="96"/>
        <v>1</v>
      </c>
      <c r="AQ190" s="34">
        <f t="shared" si="115"/>
        <v>0</v>
      </c>
      <c r="AR190" s="43"/>
      <c r="AS190" s="67">
        <f t="shared" si="116"/>
        <v>0</v>
      </c>
      <c r="AT190" s="67">
        <f t="shared" si="117"/>
        <v>0</v>
      </c>
      <c r="AU190" s="26">
        <f t="shared" si="118"/>
        <v>0</v>
      </c>
      <c r="AV190" s="94">
        <f>IF(B188="I",0,SUM(BB188:BB191))</f>
        <v>0</v>
      </c>
      <c r="AW190" s="94">
        <f>IF(AV190=0,0,RANK(AV190,BB$8:BB$1202,0))</f>
        <v>0</v>
      </c>
      <c r="AX190" s="52"/>
      <c r="AZ190" s="50">
        <f>RANK(AU190,AU188:AU191,0)</f>
        <v>1</v>
      </c>
      <c r="BE190" s="52"/>
      <c r="BG190" s="52"/>
    </row>
    <row r="191" spans="1:59" ht="13.5" thickBot="1" x14ac:dyDescent="0.25">
      <c r="A191" s="46">
        <f t="shared" si="121"/>
        <v>0</v>
      </c>
      <c r="B191" s="46">
        <f t="shared" si="121"/>
        <v>0</v>
      </c>
      <c r="C191" s="115" t="s">
        <v>164</v>
      </c>
      <c r="D191" s="49"/>
      <c r="E191" s="69"/>
      <c r="F191" s="70" t="e">
        <f>VLOOKUP(E191,d!$B$4:$C$27,2,FALSE)</f>
        <v>#N/A</v>
      </c>
      <c r="G191" s="70" t="b">
        <f t="shared" si="105"/>
        <v>1</v>
      </c>
      <c r="H191" s="96">
        <f t="shared" si="108"/>
        <v>0</v>
      </c>
      <c r="I191" s="71"/>
      <c r="J191" s="78"/>
      <c r="K191" s="70" t="e">
        <f>VLOOKUP(J191,d!$F$4:$G$27,2,FALSE)</f>
        <v>#N/A</v>
      </c>
      <c r="L191" s="70" t="b">
        <f t="shared" si="90"/>
        <v>1</v>
      </c>
      <c r="M191" s="96">
        <f t="shared" si="109"/>
        <v>0</v>
      </c>
      <c r="N191" s="72"/>
      <c r="O191" s="71"/>
      <c r="P191" s="70" t="e">
        <f>VLOOKUP(O191,d!$J$4:$K$27,2,FALSE)</f>
        <v>#N/A</v>
      </c>
      <c r="Q191" s="70" t="b">
        <f t="shared" si="91"/>
        <v>1</v>
      </c>
      <c r="R191" s="96">
        <f t="shared" si="110"/>
        <v>0</v>
      </c>
      <c r="S191" s="71"/>
      <c r="T191" s="79"/>
      <c r="U191" s="70" t="e">
        <f>VLOOKUP(T191,d!$N$4:$O$27,2,FALSE)</f>
        <v>#N/A</v>
      </c>
      <c r="V191" s="70" t="b">
        <f t="shared" si="92"/>
        <v>1</v>
      </c>
      <c r="W191" s="96">
        <f t="shared" si="111"/>
        <v>0</v>
      </c>
      <c r="X191" s="73"/>
      <c r="Y191" s="71"/>
      <c r="Z191" s="70" t="e">
        <f>VLOOKUP(Y191,d!$B$32:$C$55,2,FALSE)</f>
        <v>#N/A</v>
      </c>
      <c r="AA191" s="70" t="b">
        <f t="shared" si="93"/>
        <v>1</v>
      </c>
      <c r="AB191" s="96">
        <f t="shared" si="112"/>
        <v>0</v>
      </c>
      <c r="AC191" s="73"/>
      <c r="AD191" s="71"/>
      <c r="AE191" s="70" t="e">
        <f>VLOOKUP(AD191,d!$F$32:$G$55,2,FALSE)</f>
        <v>#N/A</v>
      </c>
      <c r="AF191" s="70" t="b">
        <f t="shared" si="94"/>
        <v>1</v>
      </c>
      <c r="AG191" s="96">
        <f t="shared" si="113"/>
        <v>0</v>
      </c>
      <c r="AH191" s="73"/>
      <c r="AI191" s="71"/>
      <c r="AJ191" s="70" t="e">
        <f>VLOOKUP(AI191,d!$J$32:$K$55,2,FALSE)</f>
        <v>#N/A</v>
      </c>
      <c r="AK191" s="70" t="b">
        <f t="shared" si="95"/>
        <v>1</v>
      </c>
      <c r="AL191" s="96">
        <f t="shared" si="114"/>
        <v>0</v>
      </c>
      <c r="AM191" s="73"/>
      <c r="AN191" s="71"/>
      <c r="AO191" s="70" t="e">
        <f>VLOOKUP(AN191,d!$N$32:$O$55,2,FALSE)</f>
        <v>#N/A</v>
      </c>
      <c r="AP191" s="70" t="b">
        <f t="shared" si="96"/>
        <v>1</v>
      </c>
      <c r="AQ191" s="96">
        <f t="shared" si="115"/>
        <v>0</v>
      </c>
      <c r="AR191" s="73"/>
      <c r="AS191" s="74">
        <f t="shared" si="116"/>
        <v>0</v>
      </c>
      <c r="AT191" s="74">
        <f t="shared" si="117"/>
        <v>0</v>
      </c>
      <c r="AU191" s="75">
        <f t="shared" si="118"/>
        <v>0</v>
      </c>
      <c r="AV191" s="90">
        <f>IF(B188="I",0,(AU188+AU189+AU190+AU191-AY191))</f>
        <v>0</v>
      </c>
      <c r="AW191" s="93">
        <f>IF(B188="I",0,IF(BD191&gt;BD$6,0,BD191))</f>
        <v>0</v>
      </c>
      <c r="AX191" s="119">
        <f>MIN(AS188:AS191)</f>
        <v>0</v>
      </c>
      <c r="AY191" s="50">
        <f>MIN(AU188:AU191)</f>
        <v>0</v>
      </c>
      <c r="AZ191" s="50">
        <f>RANK(AU191,AU188:AU191,0)</f>
        <v>1</v>
      </c>
      <c r="BA191" s="118">
        <f>SUM(AS188:AS191)-AX191</f>
        <v>0</v>
      </c>
      <c r="BB191" s="118">
        <f>SUM(AT188:AT191)-(AY191-AX191)</f>
        <v>0</v>
      </c>
      <c r="BC191" s="52">
        <f>IF(B188="I","",IF(SUM(BA188:BB191)=0,AV191,SUM(BA188:BB191)))</f>
        <v>0</v>
      </c>
      <c r="BD191" s="52" t="str">
        <f>IF(B188="I","",IF(BC191=0,"",RANK(BC191,BC$8:BC$500,0)))</f>
        <v/>
      </c>
      <c r="BE191" s="52"/>
      <c r="BG191" s="52"/>
    </row>
    <row r="192" spans="1:59" ht="13.5" thickBot="1" x14ac:dyDescent="0.25">
      <c r="A192" s="28"/>
      <c r="B192" s="46"/>
      <c r="C192" s="114" t="s">
        <v>165</v>
      </c>
      <c r="D192" s="47"/>
      <c r="E192" s="57"/>
      <c r="F192" s="65" t="e">
        <f>VLOOKUP(E192,d!$B$4:$C$27,2,FALSE)</f>
        <v>#N/A</v>
      </c>
      <c r="G192" s="65" t="b">
        <f t="shared" si="105"/>
        <v>1</v>
      </c>
      <c r="H192" s="34">
        <f t="shared" si="108"/>
        <v>0</v>
      </c>
      <c r="I192" s="43"/>
      <c r="J192" s="57"/>
      <c r="K192" s="65" t="e">
        <f>VLOOKUP(J192,d!$F$4:$G$27,2,FALSE)</f>
        <v>#N/A</v>
      </c>
      <c r="L192" s="65" t="b">
        <f t="shared" si="90"/>
        <v>1</v>
      </c>
      <c r="M192" s="34">
        <f t="shared" si="109"/>
        <v>0</v>
      </c>
      <c r="N192" s="66"/>
      <c r="O192" s="57"/>
      <c r="P192" s="65" t="e">
        <f>VLOOKUP(O192,d!$J$4:$K$27,2,FALSE)</f>
        <v>#N/A</v>
      </c>
      <c r="Q192" s="65" t="b">
        <f t="shared" si="91"/>
        <v>1</v>
      </c>
      <c r="R192" s="34">
        <f t="shared" si="110"/>
        <v>0</v>
      </c>
      <c r="S192" s="57"/>
      <c r="T192" s="76"/>
      <c r="U192" s="65" t="e">
        <f>VLOOKUP(T192,d!$N$4:$O$27,2,FALSE)</f>
        <v>#N/A</v>
      </c>
      <c r="V192" s="65" t="b">
        <f t="shared" si="92"/>
        <v>1</v>
      </c>
      <c r="W192" s="34">
        <f t="shared" si="111"/>
        <v>0</v>
      </c>
      <c r="X192" s="43"/>
      <c r="Y192" s="57"/>
      <c r="Z192" s="65" t="e">
        <f>VLOOKUP(Y192,d!$B$32:$C$55,2,FALSE)</f>
        <v>#N/A</v>
      </c>
      <c r="AA192" s="65" t="b">
        <f t="shared" si="93"/>
        <v>1</v>
      </c>
      <c r="AB192" s="34">
        <f t="shared" si="112"/>
        <v>0</v>
      </c>
      <c r="AC192" s="43"/>
      <c r="AD192" s="57"/>
      <c r="AE192" s="65" t="e">
        <f>VLOOKUP(AD192,d!$F$32:$G$55,2,FALSE)</f>
        <v>#N/A</v>
      </c>
      <c r="AF192" s="65" t="b">
        <f t="shared" si="94"/>
        <v>1</v>
      </c>
      <c r="AG192" s="34">
        <f t="shared" si="113"/>
        <v>0</v>
      </c>
      <c r="AH192" s="43"/>
      <c r="AI192" s="57"/>
      <c r="AJ192" s="65" t="e">
        <f>VLOOKUP(AI192,d!$J$32:$K$55,2,FALSE)</f>
        <v>#N/A</v>
      </c>
      <c r="AK192" s="65" t="b">
        <f t="shared" si="95"/>
        <v>1</v>
      </c>
      <c r="AL192" s="34">
        <f t="shared" si="114"/>
        <v>0</v>
      </c>
      <c r="AM192" s="43"/>
      <c r="AN192" s="57"/>
      <c r="AO192" s="65" t="e">
        <f>VLOOKUP(AN192,d!$N$32:$O$55,2,FALSE)</f>
        <v>#N/A</v>
      </c>
      <c r="AP192" s="65" t="b">
        <f t="shared" si="96"/>
        <v>1</v>
      </c>
      <c r="AQ192" s="34">
        <f t="shared" si="115"/>
        <v>0</v>
      </c>
      <c r="AR192" s="43"/>
      <c r="AS192" s="67">
        <f t="shared" si="116"/>
        <v>0</v>
      </c>
      <c r="AT192" s="67">
        <f t="shared" si="117"/>
        <v>0</v>
      </c>
      <c r="AU192" s="67">
        <f t="shared" si="118"/>
        <v>0</v>
      </c>
      <c r="AV192" s="92" t="str">
        <f>IF(A192&gt;" ",A192,"")</f>
        <v/>
      </c>
      <c r="AW192" s="46" t="s">
        <v>107</v>
      </c>
      <c r="AX192" s="52"/>
      <c r="AZ192" s="50">
        <f>RANK(AU192,AU192:AU195,0)</f>
        <v>1</v>
      </c>
      <c r="BE192" s="52"/>
      <c r="BG192" s="52"/>
    </row>
    <row r="193" spans="1:59" ht="13.5" thickBot="1" x14ac:dyDescent="0.25">
      <c r="A193" s="25">
        <f t="shared" ref="A193:B195" si="122">(A192)</f>
        <v>0</v>
      </c>
      <c r="B193" s="46">
        <f t="shared" si="122"/>
        <v>0</v>
      </c>
      <c r="C193" s="114" t="s">
        <v>166</v>
      </c>
      <c r="D193" s="47"/>
      <c r="E193" s="68"/>
      <c r="F193" s="65" t="e">
        <f>VLOOKUP(E193,d!$B$4:$C$27,2,FALSE)</f>
        <v>#N/A</v>
      </c>
      <c r="G193" s="65" t="b">
        <f t="shared" si="105"/>
        <v>1</v>
      </c>
      <c r="H193" s="34">
        <f t="shared" si="108"/>
        <v>0</v>
      </c>
      <c r="I193" s="57"/>
      <c r="J193" s="68"/>
      <c r="K193" s="65" t="e">
        <f>VLOOKUP(J193,d!$F$4:$G$27,2,FALSE)</f>
        <v>#N/A</v>
      </c>
      <c r="L193" s="65" t="b">
        <f t="shared" si="90"/>
        <v>1</v>
      </c>
      <c r="M193" s="34">
        <f t="shared" si="109"/>
        <v>0</v>
      </c>
      <c r="N193" s="66"/>
      <c r="O193" s="57"/>
      <c r="P193" s="65" t="e">
        <f>VLOOKUP(O193,d!$J$4:$K$27,2,FALSE)</f>
        <v>#N/A</v>
      </c>
      <c r="Q193" s="65" t="b">
        <f t="shared" si="91"/>
        <v>1</v>
      </c>
      <c r="R193" s="34">
        <f t="shared" si="110"/>
        <v>0</v>
      </c>
      <c r="S193" s="57"/>
      <c r="T193" s="76"/>
      <c r="U193" s="65" t="e">
        <f>VLOOKUP(T193,d!$N$4:$O$27,2,FALSE)</f>
        <v>#N/A</v>
      </c>
      <c r="V193" s="65" t="b">
        <f t="shared" si="92"/>
        <v>1</v>
      </c>
      <c r="W193" s="34">
        <f t="shared" si="111"/>
        <v>0</v>
      </c>
      <c r="X193" s="43"/>
      <c r="Y193" s="57"/>
      <c r="Z193" s="65" t="e">
        <f>VLOOKUP(Y193,d!$B$32:$C$55,2,FALSE)</f>
        <v>#N/A</v>
      </c>
      <c r="AA193" s="65" t="b">
        <f t="shared" si="93"/>
        <v>1</v>
      </c>
      <c r="AB193" s="34">
        <f t="shared" si="112"/>
        <v>0</v>
      </c>
      <c r="AC193" s="43"/>
      <c r="AD193" s="57"/>
      <c r="AE193" s="65" t="e">
        <f>VLOOKUP(AD193,d!$F$32:$G$55,2,FALSE)</f>
        <v>#N/A</v>
      </c>
      <c r="AF193" s="65" t="b">
        <f t="shared" si="94"/>
        <v>1</v>
      </c>
      <c r="AG193" s="34">
        <f t="shared" si="113"/>
        <v>0</v>
      </c>
      <c r="AH193" s="43"/>
      <c r="AI193" s="57"/>
      <c r="AJ193" s="65" t="e">
        <f>VLOOKUP(AI193,d!$J$32:$K$55,2,FALSE)</f>
        <v>#N/A</v>
      </c>
      <c r="AK193" s="65" t="b">
        <f t="shared" si="95"/>
        <v>1</v>
      </c>
      <c r="AL193" s="34">
        <f t="shared" si="114"/>
        <v>0</v>
      </c>
      <c r="AM193" s="43"/>
      <c r="AN193" s="57"/>
      <c r="AO193" s="65" t="e">
        <f>VLOOKUP(AN193,d!$N$32:$O$55,2,FALSE)</f>
        <v>#N/A</v>
      </c>
      <c r="AP193" s="65" t="b">
        <f t="shared" si="96"/>
        <v>1</v>
      </c>
      <c r="AQ193" s="34">
        <f t="shared" si="115"/>
        <v>0</v>
      </c>
      <c r="AR193" s="43"/>
      <c r="AS193" s="67">
        <f t="shared" si="116"/>
        <v>0</v>
      </c>
      <c r="AT193" s="67">
        <f t="shared" si="117"/>
        <v>0</v>
      </c>
      <c r="AU193" s="26">
        <f t="shared" si="118"/>
        <v>0</v>
      </c>
      <c r="AV193" s="91">
        <f>IF(B192="I",0,SUM(BA192:BA195))</f>
        <v>0</v>
      </c>
      <c r="AW193" s="91">
        <f>IF(AV193=0,0,RANK(AV193,BA$8:BA$1202,0))</f>
        <v>0</v>
      </c>
      <c r="AX193" s="52"/>
      <c r="AZ193" s="50">
        <f>RANK(AU193,AU192:AU195,0)</f>
        <v>1</v>
      </c>
      <c r="BE193" s="52"/>
      <c r="BG193" s="52"/>
    </row>
    <row r="194" spans="1:59" ht="13.5" thickBot="1" x14ac:dyDescent="0.25">
      <c r="A194" s="25">
        <f t="shared" si="122"/>
        <v>0</v>
      </c>
      <c r="B194" s="46">
        <f t="shared" si="122"/>
        <v>0</v>
      </c>
      <c r="C194" s="114" t="s">
        <v>167</v>
      </c>
      <c r="D194" s="48"/>
      <c r="E194" s="68"/>
      <c r="F194" s="65" t="e">
        <f>VLOOKUP(E194,d!$B$4:$C$27,2,FALSE)</f>
        <v>#N/A</v>
      </c>
      <c r="G194" s="65" t="b">
        <f t="shared" si="105"/>
        <v>1</v>
      </c>
      <c r="H194" s="34">
        <f t="shared" si="108"/>
        <v>0</v>
      </c>
      <c r="I194" s="57"/>
      <c r="J194" s="68"/>
      <c r="K194" s="65" t="e">
        <f>VLOOKUP(J194,d!$F$4:$G$27,2,FALSE)</f>
        <v>#N/A</v>
      </c>
      <c r="L194" s="65" t="b">
        <f t="shared" si="90"/>
        <v>1</v>
      </c>
      <c r="M194" s="34">
        <f t="shared" si="109"/>
        <v>0</v>
      </c>
      <c r="N194" s="66"/>
      <c r="O194" s="57"/>
      <c r="P194" s="65" t="e">
        <f>VLOOKUP(O194,d!$J$4:$K$27,2,FALSE)</f>
        <v>#N/A</v>
      </c>
      <c r="Q194" s="65" t="b">
        <f t="shared" si="91"/>
        <v>1</v>
      </c>
      <c r="R194" s="34">
        <f t="shared" si="110"/>
        <v>0</v>
      </c>
      <c r="S194" s="57"/>
      <c r="T194" s="76"/>
      <c r="U194" s="65" t="e">
        <f>VLOOKUP(T194,d!$N$4:$O$27,2,FALSE)</f>
        <v>#N/A</v>
      </c>
      <c r="V194" s="65" t="b">
        <f t="shared" si="92"/>
        <v>1</v>
      </c>
      <c r="W194" s="34">
        <f t="shared" si="111"/>
        <v>0</v>
      </c>
      <c r="X194" s="43"/>
      <c r="Y194" s="57"/>
      <c r="Z194" s="65" t="e">
        <f>VLOOKUP(Y194,d!$B$32:$C$55,2,FALSE)</f>
        <v>#N/A</v>
      </c>
      <c r="AA194" s="65" t="b">
        <f t="shared" si="93"/>
        <v>1</v>
      </c>
      <c r="AB194" s="34">
        <f t="shared" si="112"/>
        <v>0</v>
      </c>
      <c r="AC194" s="43"/>
      <c r="AD194" s="57"/>
      <c r="AE194" s="65" t="e">
        <f>VLOOKUP(AD194,d!$F$32:$G$55,2,FALSE)</f>
        <v>#N/A</v>
      </c>
      <c r="AF194" s="65" t="b">
        <f t="shared" si="94"/>
        <v>1</v>
      </c>
      <c r="AG194" s="34">
        <f t="shared" si="113"/>
        <v>0</v>
      </c>
      <c r="AH194" s="43"/>
      <c r="AI194" s="57"/>
      <c r="AJ194" s="65" t="e">
        <f>VLOOKUP(AI194,d!$J$32:$K$55,2,FALSE)</f>
        <v>#N/A</v>
      </c>
      <c r="AK194" s="65" t="b">
        <f t="shared" si="95"/>
        <v>1</v>
      </c>
      <c r="AL194" s="34">
        <f t="shared" si="114"/>
        <v>0</v>
      </c>
      <c r="AM194" s="43"/>
      <c r="AN194" s="57"/>
      <c r="AO194" s="65" t="e">
        <f>VLOOKUP(AN194,d!$N$32:$O$55,2,FALSE)</f>
        <v>#N/A</v>
      </c>
      <c r="AP194" s="65" t="b">
        <f t="shared" si="96"/>
        <v>1</v>
      </c>
      <c r="AQ194" s="34">
        <f t="shared" si="115"/>
        <v>0</v>
      </c>
      <c r="AR194" s="43"/>
      <c r="AS194" s="67">
        <f t="shared" si="116"/>
        <v>0</v>
      </c>
      <c r="AT194" s="67">
        <f t="shared" si="117"/>
        <v>0</v>
      </c>
      <c r="AU194" s="26">
        <f t="shared" si="118"/>
        <v>0</v>
      </c>
      <c r="AV194" s="94">
        <f>IF(B192="I",0,SUM(BB192:BB195))</f>
        <v>0</v>
      </c>
      <c r="AW194" s="94">
        <f>IF(AV194=0,0,RANK(AV194,BB$8:BB$1202,0))</f>
        <v>0</v>
      </c>
      <c r="AX194" s="52"/>
      <c r="AZ194" s="50">
        <f>RANK(AU194,AU192:AU195,0)</f>
        <v>1</v>
      </c>
      <c r="BE194" s="52"/>
      <c r="BG194" s="52"/>
    </row>
    <row r="195" spans="1:59" ht="13.5" thickBot="1" x14ac:dyDescent="0.25">
      <c r="A195" s="46">
        <f t="shared" si="122"/>
        <v>0</v>
      </c>
      <c r="B195" s="46">
        <f t="shared" si="122"/>
        <v>0</v>
      </c>
      <c r="C195" s="115" t="s">
        <v>168</v>
      </c>
      <c r="D195" s="49"/>
      <c r="E195" s="69"/>
      <c r="F195" s="70" t="e">
        <f>VLOOKUP(E195,d!$B$4:$C$27,2,FALSE)</f>
        <v>#N/A</v>
      </c>
      <c r="G195" s="70" t="b">
        <f t="shared" si="105"/>
        <v>1</v>
      </c>
      <c r="H195" s="96">
        <f t="shared" si="108"/>
        <v>0</v>
      </c>
      <c r="I195" s="71"/>
      <c r="J195" s="78"/>
      <c r="K195" s="70" t="e">
        <f>VLOOKUP(J195,d!$F$4:$G$27,2,FALSE)</f>
        <v>#N/A</v>
      </c>
      <c r="L195" s="70" t="b">
        <f t="shared" si="90"/>
        <v>1</v>
      </c>
      <c r="M195" s="96">
        <f t="shared" si="109"/>
        <v>0</v>
      </c>
      <c r="N195" s="72"/>
      <c r="O195" s="71"/>
      <c r="P195" s="70" t="e">
        <f>VLOOKUP(O195,d!$J$4:$K$27,2,FALSE)</f>
        <v>#N/A</v>
      </c>
      <c r="Q195" s="70" t="b">
        <f t="shared" si="91"/>
        <v>1</v>
      </c>
      <c r="R195" s="96">
        <f t="shared" si="110"/>
        <v>0</v>
      </c>
      <c r="S195" s="71"/>
      <c r="T195" s="79"/>
      <c r="U195" s="70" t="e">
        <f>VLOOKUP(T195,d!$N$4:$O$27,2,FALSE)</f>
        <v>#N/A</v>
      </c>
      <c r="V195" s="70" t="b">
        <f t="shared" si="92"/>
        <v>1</v>
      </c>
      <c r="W195" s="96">
        <f t="shared" si="111"/>
        <v>0</v>
      </c>
      <c r="X195" s="73"/>
      <c r="Y195" s="71"/>
      <c r="Z195" s="70" t="e">
        <f>VLOOKUP(Y195,d!$B$32:$C$55,2,FALSE)</f>
        <v>#N/A</v>
      </c>
      <c r="AA195" s="70" t="b">
        <f t="shared" si="93"/>
        <v>1</v>
      </c>
      <c r="AB195" s="96">
        <f t="shared" si="112"/>
        <v>0</v>
      </c>
      <c r="AC195" s="73"/>
      <c r="AD195" s="71"/>
      <c r="AE195" s="70" t="e">
        <f>VLOOKUP(AD195,d!$F$32:$G$55,2,FALSE)</f>
        <v>#N/A</v>
      </c>
      <c r="AF195" s="70" t="b">
        <f t="shared" si="94"/>
        <v>1</v>
      </c>
      <c r="AG195" s="96">
        <f t="shared" si="113"/>
        <v>0</v>
      </c>
      <c r="AH195" s="73"/>
      <c r="AI195" s="71"/>
      <c r="AJ195" s="70" t="e">
        <f>VLOOKUP(AI195,d!$J$32:$K$55,2,FALSE)</f>
        <v>#N/A</v>
      </c>
      <c r="AK195" s="70" t="b">
        <f t="shared" si="95"/>
        <v>1</v>
      </c>
      <c r="AL195" s="96">
        <f t="shared" si="114"/>
        <v>0</v>
      </c>
      <c r="AM195" s="73"/>
      <c r="AN195" s="71"/>
      <c r="AO195" s="70" t="e">
        <f>VLOOKUP(AN195,d!$N$32:$O$55,2,FALSE)</f>
        <v>#N/A</v>
      </c>
      <c r="AP195" s="70" t="b">
        <f t="shared" si="96"/>
        <v>1</v>
      </c>
      <c r="AQ195" s="96">
        <f t="shared" si="115"/>
        <v>0</v>
      </c>
      <c r="AR195" s="73"/>
      <c r="AS195" s="74">
        <f t="shared" si="116"/>
        <v>0</v>
      </c>
      <c r="AT195" s="74">
        <f t="shared" si="117"/>
        <v>0</v>
      </c>
      <c r="AU195" s="75">
        <f t="shared" si="118"/>
        <v>0</v>
      </c>
      <c r="AV195" s="90">
        <f>IF(B192="I",0,(AU192+AU193+AU194+AU195-AY195))</f>
        <v>0</v>
      </c>
      <c r="AW195" s="93">
        <f>IF(B192="I",0,IF(BD195&gt;BD$6,0,BD195))</f>
        <v>0</v>
      </c>
      <c r="AX195" s="119">
        <f>MIN(AS192:AS195)</f>
        <v>0</v>
      </c>
      <c r="AY195" s="50">
        <f>MIN(AU192:AU195)</f>
        <v>0</v>
      </c>
      <c r="AZ195" s="50">
        <f>RANK(AU195,AU192:AU195,0)</f>
        <v>1</v>
      </c>
      <c r="BA195" s="118">
        <f>SUM(AS192:AS195)-AX195</f>
        <v>0</v>
      </c>
      <c r="BB195" s="118">
        <f>SUM(AT192:AT195)-(AY195-AX195)</f>
        <v>0</v>
      </c>
      <c r="BC195" s="52">
        <f>IF(B192="I","",IF(SUM(BA192:BB195)=0,AV195,SUM(BA192:BB195)))</f>
        <v>0</v>
      </c>
      <c r="BD195" s="52" t="str">
        <f>IF(B192="I","",IF(BC195=0,"",RANK(BC195,BC$8:BC$500,0)))</f>
        <v/>
      </c>
      <c r="BE195" s="52"/>
      <c r="BG195" s="52"/>
    </row>
    <row r="196" spans="1:59" ht="13.5" thickBot="1" x14ac:dyDescent="0.25">
      <c r="A196" s="28"/>
      <c r="B196" s="46"/>
      <c r="C196" s="114" t="s">
        <v>169</v>
      </c>
      <c r="D196" s="47"/>
      <c r="E196" s="57"/>
      <c r="F196" s="65" t="e">
        <f>VLOOKUP(E196,d!$B$4:$C$27,2,FALSE)</f>
        <v>#N/A</v>
      </c>
      <c r="G196" s="65" t="b">
        <f t="shared" si="105"/>
        <v>1</v>
      </c>
      <c r="H196" s="34">
        <f t="shared" si="108"/>
        <v>0</v>
      </c>
      <c r="I196" s="43"/>
      <c r="J196" s="57"/>
      <c r="K196" s="65" t="e">
        <f>VLOOKUP(J196,d!$F$4:$G$27,2,FALSE)</f>
        <v>#N/A</v>
      </c>
      <c r="L196" s="65" t="b">
        <f t="shared" si="90"/>
        <v>1</v>
      </c>
      <c r="M196" s="34">
        <f t="shared" si="109"/>
        <v>0</v>
      </c>
      <c r="N196" s="66"/>
      <c r="O196" s="57"/>
      <c r="P196" s="65" t="e">
        <f>VLOOKUP(O196,d!$J$4:$K$27,2,FALSE)</f>
        <v>#N/A</v>
      </c>
      <c r="Q196" s="65" t="b">
        <f t="shared" si="91"/>
        <v>1</v>
      </c>
      <c r="R196" s="34">
        <f t="shared" si="110"/>
        <v>0</v>
      </c>
      <c r="S196" s="57"/>
      <c r="T196" s="76"/>
      <c r="U196" s="65" t="e">
        <f>VLOOKUP(T196,d!$N$4:$O$27,2,FALSE)</f>
        <v>#N/A</v>
      </c>
      <c r="V196" s="65" t="b">
        <f t="shared" si="92"/>
        <v>1</v>
      </c>
      <c r="W196" s="34">
        <f t="shared" si="111"/>
        <v>0</v>
      </c>
      <c r="X196" s="43"/>
      <c r="Y196" s="57"/>
      <c r="Z196" s="65" t="e">
        <f>VLOOKUP(Y196,d!$B$32:$C$55,2,FALSE)</f>
        <v>#N/A</v>
      </c>
      <c r="AA196" s="65" t="b">
        <f t="shared" si="93"/>
        <v>1</v>
      </c>
      <c r="AB196" s="34">
        <f t="shared" si="112"/>
        <v>0</v>
      </c>
      <c r="AC196" s="43"/>
      <c r="AD196" s="57"/>
      <c r="AE196" s="65" t="e">
        <f>VLOOKUP(AD196,d!$F$32:$G$55,2,FALSE)</f>
        <v>#N/A</v>
      </c>
      <c r="AF196" s="65" t="b">
        <f t="shared" si="94"/>
        <v>1</v>
      </c>
      <c r="AG196" s="34">
        <f t="shared" si="113"/>
        <v>0</v>
      </c>
      <c r="AH196" s="43"/>
      <c r="AI196" s="57"/>
      <c r="AJ196" s="65" t="e">
        <f>VLOOKUP(AI196,d!$J$32:$K$55,2,FALSE)</f>
        <v>#N/A</v>
      </c>
      <c r="AK196" s="65" t="b">
        <f t="shared" si="95"/>
        <v>1</v>
      </c>
      <c r="AL196" s="34">
        <f t="shared" si="114"/>
        <v>0</v>
      </c>
      <c r="AM196" s="43"/>
      <c r="AN196" s="57"/>
      <c r="AO196" s="65" t="e">
        <f>VLOOKUP(AN196,d!$N$32:$O$55,2,FALSE)</f>
        <v>#N/A</v>
      </c>
      <c r="AP196" s="65" t="b">
        <f t="shared" si="96"/>
        <v>1</v>
      </c>
      <c r="AQ196" s="34">
        <f t="shared" si="115"/>
        <v>0</v>
      </c>
      <c r="AR196" s="43"/>
      <c r="AS196" s="67">
        <f t="shared" si="116"/>
        <v>0</v>
      </c>
      <c r="AT196" s="67">
        <f t="shared" si="117"/>
        <v>0</v>
      </c>
      <c r="AU196" s="67">
        <f t="shared" si="118"/>
        <v>0</v>
      </c>
      <c r="AV196" s="92" t="str">
        <f>IF(A196&gt;" ",A196,"")</f>
        <v/>
      </c>
      <c r="AW196" s="46" t="s">
        <v>107</v>
      </c>
      <c r="AX196" s="52"/>
      <c r="AZ196" s="50">
        <f>RANK(AU196,AU196:AU199,0)</f>
        <v>1</v>
      </c>
      <c r="BE196" s="52"/>
      <c r="BG196" s="52"/>
    </row>
    <row r="197" spans="1:59" ht="13.5" thickBot="1" x14ac:dyDescent="0.25">
      <c r="A197" s="25">
        <f t="shared" ref="A197:B199" si="123">(A196)</f>
        <v>0</v>
      </c>
      <c r="B197" s="46">
        <f t="shared" si="123"/>
        <v>0</v>
      </c>
      <c r="C197" s="114" t="s">
        <v>170</v>
      </c>
      <c r="D197" s="47"/>
      <c r="E197" s="68"/>
      <c r="F197" s="65" t="e">
        <f>VLOOKUP(E197,d!$B$4:$C$27,2,FALSE)</f>
        <v>#N/A</v>
      </c>
      <c r="G197" s="65" t="b">
        <f t="shared" si="105"/>
        <v>1</v>
      </c>
      <c r="H197" s="34">
        <f t="shared" si="108"/>
        <v>0</v>
      </c>
      <c r="I197" s="57"/>
      <c r="J197" s="68"/>
      <c r="K197" s="65" t="e">
        <f>VLOOKUP(J197,d!$F$4:$G$27,2,FALSE)</f>
        <v>#N/A</v>
      </c>
      <c r="L197" s="65" t="b">
        <f t="shared" si="90"/>
        <v>1</v>
      </c>
      <c r="M197" s="34">
        <f t="shared" si="109"/>
        <v>0</v>
      </c>
      <c r="N197" s="66"/>
      <c r="O197" s="57"/>
      <c r="P197" s="65" t="e">
        <f>VLOOKUP(O197,d!$J$4:$K$27,2,FALSE)</f>
        <v>#N/A</v>
      </c>
      <c r="Q197" s="65" t="b">
        <f t="shared" si="91"/>
        <v>1</v>
      </c>
      <c r="R197" s="34">
        <f t="shared" si="110"/>
        <v>0</v>
      </c>
      <c r="S197" s="57"/>
      <c r="T197" s="76"/>
      <c r="U197" s="65" t="e">
        <f>VLOOKUP(T197,d!$N$4:$O$27,2,FALSE)</f>
        <v>#N/A</v>
      </c>
      <c r="V197" s="65" t="b">
        <f t="shared" si="92"/>
        <v>1</v>
      </c>
      <c r="W197" s="34">
        <f t="shared" si="111"/>
        <v>0</v>
      </c>
      <c r="X197" s="43"/>
      <c r="Y197" s="57"/>
      <c r="Z197" s="65" t="e">
        <f>VLOOKUP(Y197,d!$B$32:$C$55,2,FALSE)</f>
        <v>#N/A</v>
      </c>
      <c r="AA197" s="65" t="b">
        <f t="shared" si="93"/>
        <v>1</v>
      </c>
      <c r="AB197" s="34">
        <f t="shared" si="112"/>
        <v>0</v>
      </c>
      <c r="AC197" s="43"/>
      <c r="AD197" s="57"/>
      <c r="AE197" s="65" t="e">
        <f>VLOOKUP(AD197,d!$F$32:$G$55,2,FALSE)</f>
        <v>#N/A</v>
      </c>
      <c r="AF197" s="65" t="b">
        <f t="shared" si="94"/>
        <v>1</v>
      </c>
      <c r="AG197" s="34">
        <f t="shared" si="113"/>
        <v>0</v>
      </c>
      <c r="AH197" s="43"/>
      <c r="AI197" s="57"/>
      <c r="AJ197" s="65" t="e">
        <f>VLOOKUP(AI197,d!$J$32:$K$55,2,FALSE)</f>
        <v>#N/A</v>
      </c>
      <c r="AK197" s="65" t="b">
        <f t="shared" si="95"/>
        <v>1</v>
      </c>
      <c r="AL197" s="34">
        <f t="shared" si="114"/>
        <v>0</v>
      </c>
      <c r="AM197" s="43"/>
      <c r="AN197" s="57"/>
      <c r="AO197" s="65" t="e">
        <f>VLOOKUP(AN197,d!$N$32:$O$55,2,FALSE)</f>
        <v>#N/A</v>
      </c>
      <c r="AP197" s="65" t="b">
        <f t="shared" si="96"/>
        <v>1</v>
      </c>
      <c r="AQ197" s="34">
        <f t="shared" si="115"/>
        <v>0</v>
      </c>
      <c r="AR197" s="43"/>
      <c r="AS197" s="67">
        <f t="shared" si="116"/>
        <v>0</v>
      </c>
      <c r="AT197" s="67">
        <f t="shared" si="117"/>
        <v>0</v>
      </c>
      <c r="AU197" s="26">
        <f t="shared" si="118"/>
        <v>0</v>
      </c>
      <c r="AV197" s="91">
        <f>IF(B196="I",0,SUM(BA196:BA199))</f>
        <v>0</v>
      </c>
      <c r="AW197" s="91">
        <f>IF(AV197=0,0,RANK(AV197,BA$8:BA$1202,0))</f>
        <v>0</v>
      </c>
      <c r="AX197" s="52"/>
      <c r="AZ197" s="50">
        <f>RANK(AU197,AU196:AU199,0)</f>
        <v>1</v>
      </c>
      <c r="BE197" s="52"/>
      <c r="BG197" s="52"/>
    </row>
    <row r="198" spans="1:59" ht="13.5" thickBot="1" x14ac:dyDescent="0.25">
      <c r="A198" s="25">
        <f t="shared" si="123"/>
        <v>0</v>
      </c>
      <c r="B198" s="46">
        <f t="shared" si="123"/>
        <v>0</v>
      </c>
      <c r="C198" s="114" t="s">
        <v>171</v>
      </c>
      <c r="D198" s="48"/>
      <c r="E198" s="68"/>
      <c r="F198" s="65" t="e">
        <f>VLOOKUP(E198,d!$B$4:$C$27,2,FALSE)</f>
        <v>#N/A</v>
      </c>
      <c r="G198" s="65" t="b">
        <f t="shared" si="105"/>
        <v>1</v>
      </c>
      <c r="H198" s="34">
        <f t="shared" si="108"/>
        <v>0</v>
      </c>
      <c r="I198" s="57"/>
      <c r="J198" s="68"/>
      <c r="K198" s="65" t="e">
        <f>VLOOKUP(J198,d!$F$4:$G$27,2,FALSE)</f>
        <v>#N/A</v>
      </c>
      <c r="L198" s="65" t="b">
        <f t="shared" si="90"/>
        <v>1</v>
      </c>
      <c r="M198" s="34">
        <f t="shared" si="109"/>
        <v>0</v>
      </c>
      <c r="N198" s="66"/>
      <c r="O198" s="57"/>
      <c r="P198" s="65" t="e">
        <f>VLOOKUP(O198,d!$J$4:$K$27,2,FALSE)</f>
        <v>#N/A</v>
      </c>
      <c r="Q198" s="65" t="b">
        <f t="shared" si="91"/>
        <v>1</v>
      </c>
      <c r="R198" s="34">
        <f t="shared" si="110"/>
        <v>0</v>
      </c>
      <c r="S198" s="57"/>
      <c r="T198" s="76"/>
      <c r="U198" s="65" t="e">
        <f>VLOOKUP(T198,d!$N$4:$O$27,2,FALSE)</f>
        <v>#N/A</v>
      </c>
      <c r="V198" s="65" t="b">
        <f t="shared" si="92"/>
        <v>1</v>
      </c>
      <c r="W198" s="34">
        <f t="shared" si="111"/>
        <v>0</v>
      </c>
      <c r="X198" s="43"/>
      <c r="Y198" s="57"/>
      <c r="Z198" s="65" t="e">
        <f>VLOOKUP(Y198,d!$B$32:$C$55,2,FALSE)</f>
        <v>#N/A</v>
      </c>
      <c r="AA198" s="65" t="b">
        <f t="shared" si="93"/>
        <v>1</v>
      </c>
      <c r="AB198" s="34">
        <f t="shared" si="112"/>
        <v>0</v>
      </c>
      <c r="AC198" s="43"/>
      <c r="AD198" s="57"/>
      <c r="AE198" s="65" t="e">
        <f>VLOOKUP(AD198,d!$F$32:$G$55,2,FALSE)</f>
        <v>#N/A</v>
      </c>
      <c r="AF198" s="65" t="b">
        <f t="shared" si="94"/>
        <v>1</v>
      </c>
      <c r="AG198" s="34">
        <f t="shared" si="113"/>
        <v>0</v>
      </c>
      <c r="AH198" s="43"/>
      <c r="AI198" s="57"/>
      <c r="AJ198" s="65" t="e">
        <f>VLOOKUP(AI198,d!$J$32:$K$55,2,FALSE)</f>
        <v>#N/A</v>
      </c>
      <c r="AK198" s="65" t="b">
        <f t="shared" si="95"/>
        <v>1</v>
      </c>
      <c r="AL198" s="34">
        <f t="shared" si="114"/>
        <v>0</v>
      </c>
      <c r="AM198" s="43"/>
      <c r="AN198" s="57"/>
      <c r="AO198" s="65" t="e">
        <f>VLOOKUP(AN198,d!$N$32:$O$55,2,FALSE)</f>
        <v>#N/A</v>
      </c>
      <c r="AP198" s="65" t="b">
        <f t="shared" si="96"/>
        <v>1</v>
      </c>
      <c r="AQ198" s="34">
        <f t="shared" si="115"/>
        <v>0</v>
      </c>
      <c r="AR198" s="43"/>
      <c r="AS198" s="67">
        <f t="shared" si="116"/>
        <v>0</v>
      </c>
      <c r="AT198" s="67">
        <f t="shared" si="117"/>
        <v>0</v>
      </c>
      <c r="AU198" s="26">
        <f t="shared" si="118"/>
        <v>0</v>
      </c>
      <c r="AV198" s="94">
        <f>IF(B196="I",0,SUM(BB196:BB199))</f>
        <v>0</v>
      </c>
      <c r="AW198" s="94">
        <f>IF(AV198=0,0,RANK(AV198,BB$8:BB$1202,0))</f>
        <v>0</v>
      </c>
      <c r="AX198" s="52"/>
      <c r="AZ198" s="50">
        <f>RANK(AU198,AU196:AU199,0)</f>
        <v>1</v>
      </c>
      <c r="BE198" s="52"/>
      <c r="BG198" s="52"/>
    </row>
    <row r="199" spans="1:59" ht="13.5" thickBot="1" x14ac:dyDescent="0.25">
      <c r="A199" s="46">
        <f t="shared" si="123"/>
        <v>0</v>
      </c>
      <c r="B199" s="46">
        <f t="shared" si="123"/>
        <v>0</v>
      </c>
      <c r="C199" s="115" t="s">
        <v>172</v>
      </c>
      <c r="D199" s="49"/>
      <c r="E199" s="69"/>
      <c r="F199" s="70" t="e">
        <f>VLOOKUP(E199,d!$B$4:$C$27,2,FALSE)</f>
        <v>#N/A</v>
      </c>
      <c r="G199" s="70" t="b">
        <f t="shared" si="105"/>
        <v>1</v>
      </c>
      <c r="H199" s="96">
        <f t="shared" si="108"/>
        <v>0</v>
      </c>
      <c r="I199" s="71"/>
      <c r="J199" s="78"/>
      <c r="K199" s="70" t="e">
        <f>VLOOKUP(J199,d!$F$4:$G$27,2,FALSE)</f>
        <v>#N/A</v>
      </c>
      <c r="L199" s="70" t="b">
        <f t="shared" si="90"/>
        <v>1</v>
      </c>
      <c r="M199" s="96">
        <f t="shared" si="109"/>
        <v>0</v>
      </c>
      <c r="N199" s="72"/>
      <c r="O199" s="71"/>
      <c r="P199" s="70" t="e">
        <f>VLOOKUP(O199,d!$J$4:$K$27,2,FALSE)</f>
        <v>#N/A</v>
      </c>
      <c r="Q199" s="70" t="b">
        <f t="shared" si="91"/>
        <v>1</v>
      </c>
      <c r="R199" s="96">
        <f t="shared" si="110"/>
        <v>0</v>
      </c>
      <c r="S199" s="71"/>
      <c r="T199" s="79"/>
      <c r="U199" s="70" t="e">
        <f>VLOOKUP(T199,d!$N$4:$O$27,2,FALSE)</f>
        <v>#N/A</v>
      </c>
      <c r="V199" s="70" t="b">
        <f t="shared" si="92"/>
        <v>1</v>
      </c>
      <c r="W199" s="96">
        <f t="shared" si="111"/>
        <v>0</v>
      </c>
      <c r="X199" s="73"/>
      <c r="Y199" s="71"/>
      <c r="Z199" s="70" t="e">
        <f>VLOOKUP(Y199,d!$B$32:$C$55,2,FALSE)</f>
        <v>#N/A</v>
      </c>
      <c r="AA199" s="70" t="b">
        <f t="shared" si="93"/>
        <v>1</v>
      </c>
      <c r="AB199" s="96">
        <f t="shared" si="112"/>
        <v>0</v>
      </c>
      <c r="AC199" s="73"/>
      <c r="AD199" s="71"/>
      <c r="AE199" s="70" t="e">
        <f>VLOOKUP(AD199,d!$F$32:$G$55,2,FALSE)</f>
        <v>#N/A</v>
      </c>
      <c r="AF199" s="70" t="b">
        <f t="shared" si="94"/>
        <v>1</v>
      </c>
      <c r="AG199" s="96">
        <f t="shared" si="113"/>
        <v>0</v>
      </c>
      <c r="AH199" s="73"/>
      <c r="AI199" s="71"/>
      <c r="AJ199" s="70" t="e">
        <f>VLOOKUP(AI199,d!$J$32:$K$55,2,FALSE)</f>
        <v>#N/A</v>
      </c>
      <c r="AK199" s="70" t="b">
        <f t="shared" si="95"/>
        <v>1</v>
      </c>
      <c r="AL199" s="96">
        <f t="shared" si="114"/>
        <v>0</v>
      </c>
      <c r="AM199" s="73"/>
      <c r="AN199" s="71"/>
      <c r="AO199" s="70" t="e">
        <f>VLOOKUP(AN199,d!$N$32:$O$55,2,FALSE)</f>
        <v>#N/A</v>
      </c>
      <c r="AP199" s="70" t="b">
        <f t="shared" si="96"/>
        <v>1</v>
      </c>
      <c r="AQ199" s="96">
        <f t="shared" si="115"/>
        <v>0</v>
      </c>
      <c r="AR199" s="73"/>
      <c r="AS199" s="74">
        <f t="shared" si="116"/>
        <v>0</v>
      </c>
      <c r="AT199" s="74">
        <f t="shared" si="117"/>
        <v>0</v>
      </c>
      <c r="AU199" s="75">
        <f t="shared" si="118"/>
        <v>0</v>
      </c>
      <c r="AV199" s="90">
        <f>IF(B196="I",0,(AU196+AU197+AU198+AU199-AY199))</f>
        <v>0</v>
      </c>
      <c r="AW199" s="93">
        <f>IF(B196="I",0,IF(BD199&gt;BD$6,0,BD199))</f>
        <v>0</v>
      </c>
      <c r="AX199" s="119">
        <f>MIN(AS196:AS199)</f>
        <v>0</v>
      </c>
      <c r="AY199" s="50">
        <f>MIN(AU196:AU199)</f>
        <v>0</v>
      </c>
      <c r="AZ199" s="50">
        <f>RANK(AU199,AU196:AU199,0)</f>
        <v>1</v>
      </c>
      <c r="BA199" s="118">
        <f>SUM(AS196:AS199)-AX199</f>
        <v>0</v>
      </c>
      <c r="BB199" s="118">
        <f>SUM(AT196:AT199)-(AY199-AX199)</f>
        <v>0</v>
      </c>
      <c r="BC199" s="52">
        <f>IF(B196="I","",IF(SUM(BA196:BB199)=0,AV199,SUM(BA196:BB199)))</f>
        <v>0</v>
      </c>
      <c r="BD199" s="52" t="str">
        <f>IF(B196="I","",IF(BC199=0,"",RANK(BC199,BC$8:BC$500,0)))</f>
        <v/>
      </c>
      <c r="BE199" s="52"/>
      <c r="BG199" s="52"/>
    </row>
    <row r="200" spans="1:59" ht="13.5" thickBot="1" x14ac:dyDescent="0.25">
      <c r="A200" s="28"/>
      <c r="B200" s="46"/>
      <c r="C200" s="114" t="s">
        <v>173</v>
      </c>
      <c r="D200" s="47"/>
      <c r="E200" s="57"/>
      <c r="F200" s="65" t="e">
        <f>VLOOKUP(E200,d!$B$4:$C$27,2,FALSE)</f>
        <v>#N/A</v>
      </c>
      <c r="G200" s="65" t="b">
        <f t="shared" si="105"/>
        <v>1</v>
      </c>
      <c r="H200" s="34">
        <f t="shared" si="108"/>
        <v>0</v>
      </c>
      <c r="I200" s="43"/>
      <c r="J200" s="57"/>
      <c r="K200" s="65" t="e">
        <f>VLOOKUP(J200,d!$F$4:$G$27,2,FALSE)</f>
        <v>#N/A</v>
      </c>
      <c r="L200" s="65" t="b">
        <f t="shared" si="90"/>
        <v>1</v>
      </c>
      <c r="M200" s="34">
        <f t="shared" si="109"/>
        <v>0</v>
      </c>
      <c r="N200" s="66"/>
      <c r="O200" s="57"/>
      <c r="P200" s="65" t="e">
        <f>VLOOKUP(O200,d!$J$4:$K$27,2,FALSE)</f>
        <v>#N/A</v>
      </c>
      <c r="Q200" s="65" t="b">
        <f t="shared" si="91"/>
        <v>1</v>
      </c>
      <c r="R200" s="34">
        <f t="shared" si="110"/>
        <v>0</v>
      </c>
      <c r="S200" s="57"/>
      <c r="T200" s="76"/>
      <c r="U200" s="65" t="e">
        <f>VLOOKUP(T200,d!$N$4:$O$27,2,FALSE)</f>
        <v>#N/A</v>
      </c>
      <c r="V200" s="65" t="b">
        <f t="shared" si="92"/>
        <v>1</v>
      </c>
      <c r="W200" s="34">
        <f t="shared" si="111"/>
        <v>0</v>
      </c>
      <c r="X200" s="43"/>
      <c r="Y200" s="57"/>
      <c r="Z200" s="65" t="e">
        <f>VLOOKUP(Y200,d!$B$32:$C$55,2,FALSE)</f>
        <v>#N/A</v>
      </c>
      <c r="AA200" s="65" t="b">
        <f t="shared" si="93"/>
        <v>1</v>
      </c>
      <c r="AB200" s="34">
        <f t="shared" si="112"/>
        <v>0</v>
      </c>
      <c r="AC200" s="43"/>
      <c r="AD200" s="57"/>
      <c r="AE200" s="65" t="e">
        <f>VLOOKUP(AD200,d!$F$32:$G$55,2,FALSE)</f>
        <v>#N/A</v>
      </c>
      <c r="AF200" s="65" t="b">
        <f t="shared" si="94"/>
        <v>1</v>
      </c>
      <c r="AG200" s="34">
        <f t="shared" si="113"/>
        <v>0</v>
      </c>
      <c r="AH200" s="43"/>
      <c r="AI200" s="57"/>
      <c r="AJ200" s="65" t="e">
        <f>VLOOKUP(AI200,d!$J$32:$K$55,2,FALSE)</f>
        <v>#N/A</v>
      </c>
      <c r="AK200" s="65" t="b">
        <f t="shared" si="95"/>
        <v>1</v>
      </c>
      <c r="AL200" s="34">
        <f t="shared" si="114"/>
        <v>0</v>
      </c>
      <c r="AM200" s="43"/>
      <c r="AN200" s="57"/>
      <c r="AO200" s="65" t="e">
        <f>VLOOKUP(AN200,d!$N$32:$O$55,2,FALSE)</f>
        <v>#N/A</v>
      </c>
      <c r="AP200" s="65" t="b">
        <f t="shared" si="96"/>
        <v>1</v>
      </c>
      <c r="AQ200" s="34">
        <f t="shared" si="115"/>
        <v>0</v>
      </c>
      <c r="AR200" s="43"/>
      <c r="AS200" s="67">
        <f t="shared" si="116"/>
        <v>0</v>
      </c>
      <c r="AT200" s="67">
        <f t="shared" si="117"/>
        <v>0</v>
      </c>
      <c r="AU200" s="67">
        <f t="shared" si="118"/>
        <v>0</v>
      </c>
      <c r="AV200" s="92" t="str">
        <f>IF(A200&gt;" ",A200,"")</f>
        <v/>
      </c>
      <c r="AW200" s="46" t="s">
        <v>107</v>
      </c>
      <c r="AX200" s="52"/>
      <c r="AZ200" s="50">
        <f>RANK(AU200,AU200:AU203,0)</f>
        <v>1</v>
      </c>
      <c r="BE200" s="52"/>
      <c r="BG200" s="52"/>
    </row>
    <row r="201" spans="1:59" ht="13.5" thickBot="1" x14ac:dyDescent="0.25">
      <c r="A201" s="25">
        <f t="shared" ref="A201:B203" si="124">(A200)</f>
        <v>0</v>
      </c>
      <c r="B201" s="46">
        <f t="shared" si="124"/>
        <v>0</v>
      </c>
      <c r="C201" s="114" t="s">
        <v>174</v>
      </c>
      <c r="D201" s="47"/>
      <c r="E201" s="68"/>
      <c r="F201" s="65" t="e">
        <f>VLOOKUP(E201,d!$B$4:$C$27,2,FALSE)</f>
        <v>#N/A</v>
      </c>
      <c r="G201" s="65" t="b">
        <f t="shared" si="105"/>
        <v>1</v>
      </c>
      <c r="H201" s="34">
        <f t="shared" si="108"/>
        <v>0</v>
      </c>
      <c r="I201" s="57"/>
      <c r="J201" s="68"/>
      <c r="K201" s="65" t="e">
        <f>VLOOKUP(J201,d!$F$4:$G$27,2,FALSE)</f>
        <v>#N/A</v>
      </c>
      <c r="L201" s="65" t="b">
        <f t="shared" ref="L201:L264" si="125">ISERROR(K201)</f>
        <v>1</v>
      </c>
      <c r="M201" s="34">
        <f t="shared" si="109"/>
        <v>0</v>
      </c>
      <c r="N201" s="66"/>
      <c r="O201" s="57"/>
      <c r="P201" s="65" t="e">
        <f>VLOOKUP(O201,d!$J$4:$K$27,2,FALSE)</f>
        <v>#N/A</v>
      </c>
      <c r="Q201" s="65" t="b">
        <f t="shared" ref="Q201:Q264" si="126">ISERROR(P201)</f>
        <v>1</v>
      </c>
      <c r="R201" s="34">
        <f t="shared" si="110"/>
        <v>0</v>
      </c>
      <c r="S201" s="57"/>
      <c r="T201" s="76"/>
      <c r="U201" s="65" t="e">
        <f>VLOOKUP(T201,d!$N$4:$O$27,2,FALSE)</f>
        <v>#N/A</v>
      </c>
      <c r="V201" s="65" t="b">
        <f t="shared" ref="V201:V264" si="127">ISERROR(U201)</f>
        <v>1</v>
      </c>
      <c r="W201" s="34">
        <f t="shared" si="111"/>
        <v>0</v>
      </c>
      <c r="X201" s="43"/>
      <c r="Y201" s="57"/>
      <c r="Z201" s="65" t="e">
        <f>VLOOKUP(Y201,d!$B$32:$C$55,2,FALSE)</f>
        <v>#N/A</v>
      </c>
      <c r="AA201" s="65" t="b">
        <f t="shared" ref="AA201:AA264" si="128">ISERROR(Z201)</f>
        <v>1</v>
      </c>
      <c r="AB201" s="34">
        <f t="shared" si="112"/>
        <v>0</v>
      </c>
      <c r="AC201" s="43"/>
      <c r="AD201" s="57"/>
      <c r="AE201" s="65" t="e">
        <f>VLOOKUP(AD201,d!$F$32:$G$55,2,FALSE)</f>
        <v>#N/A</v>
      </c>
      <c r="AF201" s="65" t="b">
        <f t="shared" ref="AF201:AF264" si="129">ISERROR(AE201)</f>
        <v>1</v>
      </c>
      <c r="AG201" s="34">
        <f t="shared" si="113"/>
        <v>0</v>
      </c>
      <c r="AH201" s="43"/>
      <c r="AI201" s="57"/>
      <c r="AJ201" s="65" t="e">
        <f>VLOOKUP(AI201,d!$J$32:$K$55,2,FALSE)</f>
        <v>#N/A</v>
      </c>
      <c r="AK201" s="65" t="b">
        <f t="shared" ref="AK201:AK264" si="130">ISERROR(AJ201)</f>
        <v>1</v>
      </c>
      <c r="AL201" s="34">
        <f t="shared" si="114"/>
        <v>0</v>
      </c>
      <c r="AM201" s="43"/>
      <c r="AN201" s="57"/>
      <c r="AO201" s="65" t="e">
        <f>VLOOKUP(AN201,d!$N$32:$O$55,2,FALSE)</f>
        <v>#N/A</v>
      </c>
      <c r="AP201" s="65" t="b">
        <f t="shared" ref="AP201:AP264" si="131">ISERROR(AO201)</f>
        <v>1</v>
      </c>
      <c r="AQ201" s="34">
        <f t="shared" si="115"/>
        <v>0</v>
      </c>
      <c r="AR201" s="43"/>
      <c r="AS201" s="67">
        <f t="shared" si="116"/>
        <v>0</v>
      </c>
      <c r="AT201" s="67">
        <f t="shared" si="117"/>
        <v>0</v>
      </c>
      <c r="AU201" s="26">
        <f t="shared" si="118"/>
        <v>0</v>
      </c>
      <c r="AV201" s="91">
        <f>IF(B200="I",0,SUM(BA200:BA203))</f>
        <v>0</v>
      </c>
      <c r="AW201" s="91">
        <f>IF(AV201=0,0,RANK(AV201,BA$8:BA$1202,0))</f>
        <v>0</v>
      </c>
      <c r="AX201" s="52"/>
      <c r="AZ201" s="50">
        <f>RANK(AU201,AU200:AU203,0)</f>
        <v>1</v>
      </c>
      <c r="BE201" s="52"/>
      <c r="BG201" s="52"/>
    </row>
    <row r="202" spans="1:59" ht="13.5" thickBot="1" x14ac:dyDescent="0.25">
      <c r="A202" s="25">
        <f t="shared" si="124"/>
        <v>0</v>
      </c>
      <c r="B202" s="46">
        <f t="shared" si="124"/>
        <v>0</v>
      </c>
      <c r="C202" s="114" t="s">
        <v>175</v>
      </c>
      <c r="D202" s="48"/>
      <c r="E202" s="68"/>
      <c r="F202" s="65" t="e">
        <f>VLOOKUP(E202,d!$B$4:$C$27,2,FALSE)</f>
        <v>#N/A</v>
      </c>
      <c r="G202" s="65" t="b">
        <f t="shared" si="105"/>
        <v>1</v>
      </c>
      <c r="H202" s="34">
        <f t="shared" si="108"/>
        <v>0</v>
      </c>
      <c r="I202" s="57"/>
      <c r="J202" s="68"/>
      <c r="K202" s="65" t="e">
        <f>VLOOKUP(J202,d!$F$4:$G$27,2,FALSE)</f>
        <v>#N/A</v>
      </c>
      <c r="L202" s="65" t="b">
        <f t="shared" si="125"/>
        <v>1</v>
      </c>
      <c r="M202" s="34">
        <f t="shared" si="109"/>
        <v>0</v>
      </c>
      <c r="N202" s="66"/>
      <c r="O202" s="57"/>
      <c r="P202" s="65" t="e">
        <f>VLOOKUP(O202,d!$J$4:$K$27,2,FALSE)</f>
        <v>#N/A</v>
      </c>
      <c r="Q202" s="65" t="b">
        <f t="shared" si="126"/>
        <v>1</v>
      </c>
      <c r="R202" s="34">
        <f t="shared" si="110"/>
        <v>0</v>
      </c>
      <c r="S202" s="57"/>
      <c r="T202" s="76"/>
      <c r="U202" s="65" t="e">
        <f>VLOOKUP(T202,d!$N$4:$O$27,2,FALSE)</f>
        <v>#N/A</v>
      </c>
      <c r="V202" s="65" t="b">
        <f t="shared" si="127"/>
        <v>1</v>
      </c>
      <c r="W202" s="34">
        <f t="shared" si="111"/>
        <v>0</v>
      </c>
      <c r="X202" s="43"/>
      <c r="Y202" s="57"/>
      <c r="Z202" s="65" t="e">
        <f>VLOOKUP(Y202,d!$B$32:$C$55,2,FALSE)</f>
        <v>#N/A</v>
      </c>
      <c r="AA202" s="65" t="b">
        <f t="shared" si="128"/>
        <v>1</v>
      </c>
      <c r="AB202" s="34">
        <f t="shared" si="112"/>
        <v>0</v>
      </c>
      <c r="AC202" s="43"/>
      <c r="AD202" s="57"/>
      <c r="AE202" s="65" t="e">
        <f>VLOOKUP(AD202,d!$F$32:$G$55,2,FALSE)</f>
        <v>#N/A</v>
      </c>
      <c r="AF202" s="65" t="b">
        <f t="shared" si="129"/>
        <v>1</v>
      </c>
      <c r="AG202" s="34">
        <f t="shared" si="113"/>
        <v>0</v>
      </c>
      <c r="AH202" s="43"/>
      <c r="AI202" s="57"/>
      <c r="AJ202" s="65" t="e">
        <f>VLOOKUP(AI202,d!$J$32:$K$55,2,FALSE)</f>
        <v>#N/A</v>
      </c>
      <c r="AK202" s="65" t="b">
        <f t="shared" si="130"/>
        <v>1</v>
      </c>
      <c r="AL202" s="34">
        <f t="shared" si="114"/>
        <v>0</v>
      </c>
      <c r="AM202" s="43"/>
      <c r="AN202" s="57"/>
      <c r="AO202" s="65" t="e">
        <f>VLOOKUP(AN202,d!$N$32:$O$55,2,FALSE)</f>
        <v>#N/A</v>
      </c>
      <c r="AP202" s="65" t="b">
        <f t="shared" si="131"/>
        <v>1</v>
      </c>
      <c r="AQ202" s="34">
        <f t="shared" si="115"/>
        <v>0</v>
      </c>
      <c r="AR202" s="43"/>
      <c r="AS202" s="67">
        <f t="shared" si="116"/>
        <v>0</v>
      </c>
      <c r="AT202" s="67">
        <f t="shared" si="117"/>
        <v>0</v>
      </c>
      <c r="AU202" s="26">
        <f t="shared" si="118"/>
        <v>0</v>
      </c>
      <c r="AV202" s="94">
        <f>IF(B200="I",0,SUM(BB200:BB203))</f>
        <v>0</v>
      </c>
      <c r="AW202" s="94">
        <f>IF(AV202=0,0,RANK(AV202,BB$8:BB$1202,0))</f>
        <v>0</v>
      </c>
      <c r="AX202" s="52"/>
      <c r="AZ202" s="50">
        <f>RANK(AU202,AU200:AU203,0)</f>
        <v>1</v>
      </c>
      <c r="BE202" s="52"/>
      <c r="BG202" s="52"/>
    </row>
    <row r="203" spans="1:59" ht="13.5" thickBot="1" x14ac:dyDescent="0.25">
      <c r="A203" s="46">
        <f t="shared" si="124"/>
        <v>0</v>
      </c>
      <c r="B203" s="46">
        <f t="shared" si="124"/>
        <v>0</v>
      </c>
      <c r="C203" s="115" t="s">
        <v>176</v>
      </c>
      <c r="D203" s="49"/>
      <c r="E203" s="69"/>
      <c r="F203" s="70" t="e">
        <f>VLOOKUP(E203,d!$B$4:$C$27,2,FALSE)</f>
        <v>#N/A</v>
      </c>
      <c r="G203" s="70" t="b">
        <f t="shared" si="105"/>
        <v>1</v>
      </c>
      <c r="H203" s="96">
        <f t="shared" si="108"/>
        <v>0</v>
      </c>
      <c r="I203" s="71"/>
      <c r="J203" s="78"/>
      <c r="K203" s="70" t="e">
        <f>VLOOKUP(J203,d!$F$4:$G$27,2,FALSE)</f>
        <v>#N/A</v>
      </c>
      <c r="L203" s="70" t="b">
        <f t="shared" si="125"/>
        <v>1</v>
      </c>
      <c r="M203" s="96">
        <f t="shared" si="109"/>
        <v>0</v>
      </c>
      <c r="N203" s="72"/>
      <c r="O203" s="71"/>
      <c r="P203" s="70" t="e">
        <f>VLOOKUP(O203,d!$J$4:$K$27,2,FALSE)</f>
        <v>#N/A</v>
      </c>
      <c r="Q203" s="70" t="b">
        <f t="shared" si="126"/>
        <v>1</v>
      </c>
      <c r="R203" s="96">
        <f t="shared" si="110"/>
        <v>0</v>
      </c>
      <c r="S203" s="71"/>
      <c r="T203" s="79"/>
      <c r="U203" s="70" t="e">
        <f>VLOOKUP(T203,d!$N$4:$O$27,2,FALSE)</f>
        <v>#N/A</v>
      </c>
      <c r="V203" s="70" t="b">
        <f t="shared" si="127"/>
        <v>1</v>
      </c>
      <c r="W203" s="96">
        <f t="shared" si="111"/>
        <v>0</v>
      </c>
      <c r="X203" s="73"/>
      <c r="Y203" s="71"/>
      <c r="Z203" s="70" t="e">
        <f>VLOOKUP(Y203,d!$B$32:$C$55,2,FALSE)</f>
        <v>#N/A</v>
      </c>
      <c r="AA203" s="70" t="b">
        <f t="shared" si="128"/>
        <v>1</v>
      </c>
      <c r="AB203" s="96">
        <f t="shared" si="112"/>
        <v>0</v>
      </c>
      <c r="AC203" s="73"/>
      <c r="AD203" s="71"/>
      <c r="AE203" s="70" t="e">
        <f>VLOOKUP(AD203,d!$F$32:$G$55,2,FALSE)</f>
        <v>#N/A</v>
      </c>
      <c r="AF203" s="70" t="b">
        <f t="shared" si="129"/>
        <v>1</v>
      </c>
      <c r="AG203" s="96">
        <f t="shared" si="113"/>
        <v>0</v>
      </c>
      <c r="AH203" s="73"/>
      <c r="AI203" s="71"/>
      <c r="AJ203" s="70" t="e">
        <f>VLOOKUP(AI203,d!$J$32:$K$55,2,FALSE)</f>
        <v>#N/A</v>
      </c>
      <c r="AK203" s="70" t="b">
        <f t="shared" si="130"/>
        <v>1</v>
      </c>
      <c r="AL203" s="96">
        <f t="shared" si="114"/>
        <v>0</v>
      </c>
      <c r="AM203" s="73"/>
      <c r="AN203" s="71"/>
      <c r="AO203" s="70" t="e">
        <f>VLOOKUP(AN203,d!$N$32:$O$55,2,FALSE)</f>
        <v>#N/A</v>
      </c>
      <c r="AP203" s="70" t="b">
        <f t="shared" si="131"/>
        <v>1</v>
      </c>
      <c r="AQ203" s="96">
        <f t="shared" si="115"/>
        <v>0</v>
      </c>
      <c r="AR203" s="73"/>
      <c r="AS203" s="74">
        <f t="shared" si="116"/>
        <v>0</v>
      </c>
      <c r="AT203" s="74">
        <f t="shared" si="117"/>
        <v>0</v>
      </c>
      <c r="AU203" s="75">
        <f t="shared" si="118"/>
        <v>0</v>
      </c>
      <c r="AV203" s="90">
        <f>IF(B200="I",0,(AU200+AU201+AU202+AU203-AY203))</f>
        <v>0</v>
      </c>
      <c r="AW203" s="93">
        <f>IF(B200="I",0,IF(BD203&gt;BD$6,0,BD203))</f>
        <v>0</v>
      </c>
      <c r="AX203" s="119">
        <f>MIN(AS200:AS203)</f>
        <v>0</v>
      </c>
      <c r="AY203" s="50">
        <f>MIN(AU200:AU203)</f>
        <v>0</v>
      </c>
      <c r="AZ203" s="50">
        <f>RANK(AU203,AU200:AU203,0)</f>
        <v>1</v>
      </c>
      <c r="BA203" s="118">
        <f>SUM(AS200:AS203)-AX203</f>
        <v>0</v>
      </c>
      <c r="BB203" s="118">
        <f>SUM(AT200:AT203)-(AY203-AX203)</f>
        <v>0</v>
      </c>
      <c r="BC203" s="52">
        <f>IF(B200="I","",IF(SUM(BA200:BB203)=0,AV203,SUM(BA200:BB203)))</f>
        <v>0</v>
      </c>
      <c r="BD203" s="52" t="str">
        <f>IF(B200="I","",IF(BC203=0,"",RANK(BC203,BC$8:BC$500,0)))</f>
        <v/>
      </c>
      <c r="BE203" s="52"/>
      <c r="BG203" s="52"/>
    </row>
    <row r="204" spans="1:59" ht="13.5" thickBot="1" x14ac:dyDescent="0.25">
      <c r="A204" s="28"/>
      <c r="B204" s="46"/>
      <c r="C204" s="114" t="s">
        <v>177</v>
      </c>
      <c r="D204" s="47"/>
      <c r="E204" s="57"/>
      <c r="F204" s="65" t="e">
        <f>VLOOKUP(E204,d!$B$4:$C$27,2,FALSE)</f>
        <v>#N/A</v>
      </c>
      <c r="G204" s="65" t="b">
        <f t="shared" si="105"/>
        <v>1</v>
      </c>
      <c r="H204" s="34">
        <f t="shared" si="108"/>
        <v>0</v>
      </c>
      <c r="I204" s="43"/>
      <c r="J204" s="57"/>
      <c r="K204" s="65" t="e">
        <f>VLOOKUP(J204,d!$F$4:$G$27,2,FALSE)</f>
        <v>#N/A</v>
      </c>
      <c r="L204" s="65" t="b">
        <f t="shared" si="125"/>
        <v>1</v>
      </c>
      <c r="M204" s="34">
        <f t="shared" si="109"/>
        <v>0</v>
      </c>
      <c r="N204" s="66"/>
      <c r="O204" s="57"/>
      <c r="P204" s="65" t="e">
        <f>VLOOKUP(O204,d!$J$4:$K$27,2,FALSE)</f>
        <v>#N/A</v>
      </c>
      <c r="Q204" s="65" t="b">
        <f t="shared" si="126"/>
        <v>1</v>
      </c>
      <c r="R204" s="34">
        <f t="shared" si="110"/>
        <v>0</v>
      </c>
      <c r="S204" s="57"/>
      <c r="T204" s="76"/>
      <c r="U204" s="65" t="e">
        <f>VLOOKUP(T204,d!$N$4:$O$27,2,FALSE)</f>
        <v>#N/A</v>
      </c>
      <c r="V204" s="65" t="b">
        <f t="shared" si="127"/>
        <v>1</v>
      </c>
      <c r="W204" s="34">
        <f t="shared" si="111"/>
        <v>0</v>
      </c>
      <c r="X204" s="43"/>
      <c r="Y204" s="57"/>
      <c r="Z204" s="65" t="e">
        <f>VLOOKUP(Y204,d!$B$32:$C$55,2,FALSE)</f>
        <v>#N/A</v>
      </c>
      <c r="AA204" s="65" t="b">
        <f t="shared" si="128"/>
        <v>1</v>
      </c>
      <c r="AB204" s="34">
        <f t="shared" si="112"/>
        <v>0</v>
      </c>
      <c r="AC204" s="43"/>
      <c r="AD204" s="57"/>
      <c r="AE204" s="65" t="e">
        <f>VLOOKUP(AD204,d!$F$32:$G$55,2,FALSE)</f>
        <v>#N/A</v>
      </c>
      <c r="AF204" s="65" t="b">
        <f t="shared" si="129"/>
        <v>1</v>
      </c>
      <c r="AG204" s="34">
        <f t="shared" si="113"/>
        <v>0</v>
      </c>
      <c r="AH204" s="43"/>
      <c r="AI204" s="57"/>
      <c r="AJ204" s="65" t="e">
        <f>VLOOKUP(AI204,d!$J$32:$K$55,2,FALSE)</f>
        <v>#N/A</v>
      </c>
      <c r="AK204" s="65" t="b">
        <f t="shared" si="130"/>
        <v>1</v>
      </c>
      <c r="AL204" s="34">
        <f t="shared" si="114"/>
        <v>0</v>
      </c>
      <c r="AM204" s="43"/>
      <c r="AN204" s="57"/>
      <c r="AO204" s="65" t="e">
        <f>VLOOKUP(AN204,d!$N$32:$O$55,2,FALSE)</f>
        <v>#N/A</v>
      </c>
      <c r="AP204" s="65" t="b">
        <f t="shared" si="131"/>
        <v>1</v>
      </c>
      <c r="AQ204" s="34">
        <f t="shared" si="115"/>
        <v>0</v>
      </c>
      <c r="AR204" s="43"/>
      <c r="AS204" s="67">
        <f t="shared" si="116"/>
        <v>0</v>
      </c>
      <c r="AT204" s="67">
        <f t="shared" si="117"/>
        <v>0</v>
      </c>
      <c r="AU204" s="67">
        <f t="shared" si="118"/>
        <v>0</v>
      </c>
      <c r="AV204" s="92" t="str">
        <f>IF(A204&gt;" ",A204,"")</f>
        <v/>
      </c>
      <c r="AW204" s="46" t="s">
        <v>107</v>
      </c>
      <c r="AX204" s="52"/>
      <c r="AZ204" s="50">
        <f>RANK(AU204,AU204:AU207,0)</f>
        <v>1</v>
      </c>
      <c r="BE204" s="52"/>
      <c r="BG204" s="52"/>
    </row>
    <row r="205" spans="1:59" ht="13.5" thickBot="1" x14ac:dyDescent="0.25">
      <c r="A205" s="25">
        <f t="shared" ref="A205:B207" si="132">(A204)</f>
        <v>0</v>
      </c>
      <c r="B205" s="46">
        <f t="shared" si="132"/>
        <v>0</v>
      </c>
      <c r="C205" s="114" t="s">
        <v>178</v>
      </c>
      <c r="D205" s="47"/>
      <c r="E205" s="68"/>
      <c r="F205" s="65" t="e">
        <f>VLOOKUP(E205,d!$B$4:$C$27,2,FALSE)</f>
        <v>#N/A</v>
      </c>
      <c r="G205" s="65" t="b">
        <f t="shared" si="105"/>
        <v>1</v>
      </c>
      <c r="H205" s="34">
        <f t="shared" si="108"/>
        <v>0</v>
      </c>
      <c r="I205" s="57"/>
      <c r="J205" s="68"/>
      <c r="K205" s="65" t="e">
        <f>VLOOKUP(J205,d!$F$4:$G$27,2,FALSE)</f>
        <v>#N/A</v>
      </c>
      <c r="L205" s="65" t="b">
        <f t="shared" si="125"/>
        <v>1</v>
      </c>
      <c r="M205" s="34">
        <f t="shared" si="109"/>
        <v>0</v>
      </c>
      <c r="N205" s="66"/>
      <c r="O205" s="57"/>
      <c r="P205" s="65" t="e">
        <f>VLOOKUP(O205,d!$J$4:$K$27,2,FALSE)</f>
        <v>#N/A</v>
      </c>
      <c r="Q205" s="65" t="b">
        <f t="shared" si="126"/>
        <v>1</v>
      </c>
      <c r="R205" s="34">
        <f t="shared" si="110"/>
        <v>0</v>
      </c>
      <c r="S205" s="57"/>
      <c r="T205" s="76"/>
      <c r="U205" s="65" t="e">
        <f>VLOOKUP(T205,d!$N$4:$O$27,2,FALSE)</f>
        <v>#N/A</v>
      </c>
      <c r="V205" s="65" t="b">
        <f t="shared" si="127"/>
        <v>1</v>
      </c>
      <c r="W205" s="34">
        <f t="shared" si="111"/>
        <v>0</v>
      </c>
      <c r="X205" s="43"/>
      <c r="Y205" s="57"/>
      <c r="Z205" s="65" t="e">
        <f>VLOOKUP(Y205,d!$B$32:$C$55,2,FALSE)</f>
        <v>#N/A</v>
      </c>
      <c r="AA205" s="65" t="b">
        <f t="shared" si="128"/>
        <v>1</v>
      </c>
      <c r="AB205" s="34">
        <f t="shared" si="112"/>
        <v>0</v>
      </c>
      <c r="AC205" s="43"/>
      <c r="AD205" s="57"/>
      <c r="AE205" s="65" t="e">
        <f>VLOOKUP(AD205,d!$F$32:$G$55,2,FALSE)</f>
        <v>#N/A</v>
      </c>
      <c r="AF205" s="65" t="b">
        <f t="shared" si="129"/>
        <v>1</v>
      </c>
      <c r="AG205" s="34">
        <f t="shared" si="113"/>
        <v>0</v>
      </c>
      <c r="AH205" s="43"/>
      <c r="AI205" s="57"/>
      <c r="AJ205" s="65" t="e">
        <f>VLOOKUP(AI205,d!$J$32:$K$55,2,FALSE)</f>
        <v>#N/A</v>
      </c>
      <c r="AK205" s="65" t="b">
        <f t="shared" si="130"/>
        <v>1</v>
      </c>
      <c r="AL205" s="34">
        <f t="shared" si="114"/>
        <v>0</v>
      </c>
      <c r="AM205" s="43"/>
      <c r="AN205" s="57"/>
      <c r="AO205" s="65" t="e">
        <f>VLOOKUP(AN205,d!$N$32:$O$55,2,FALSE)</f>
        <v>#N/A</v>
      </c>
      <c r="AP205" s="65" t="b">
        <f t="shared" si="131"/>
        <v>1</v>
      </c>
      <c r="AQ205" s="34">
        <f t="shared" si="115"/>
        <v>0</v>
      </c>
      <c r="AR205" s="43"/>
      <c r="AS205" s="67">
        <f t="shared" si="116"/>
        <v>0</v>
      </c>
      <c r="AT205" s="67">
        <f t="shared" si="117"/>
        <v>0</v>
      </c>
      <c r="AU205" s="26">
        <f t="shared" si="118"/>
        <v>0</v>
      </c>
      <c r="AV205" s="91">
        <f>IF(B204="I",0,SUM(BA204:BA207))</f>
        <v>0</v>
      </c>
      <c r="AW205" s="91">
        <f>IF(AV205=0,0,RANK(AV205,BA$8:BA$1202,0))</f>
        <v>0</v>
      </c>
      <c r="AX205" s="52"/>
      <c r="AZ205" s="50">
        <f>RANK(AU205,AU204:AU207,0)</f>
        <v>1</v>
      </c>
      <c r="BE205" s="52"/>
      <c r="BG205" s="52"/>
    </row>
    <row r="206" spans="1:59" ht="13.5" thickBot="1" x14ac:dyDescent="0.25">
      <c r="A206" s="25">
        <f t="shared" si="132"/>
        <v>0</v>
      </c>
      <c r="B206" s="46">
        <f t="shared" si="132"/>
        <v>0</v>
      </c>
      <c r="C206" s="114" t="s">
        <v>179</v>
      </c>
      <c r="D206" s="48"/>
      <c r="E206" s="68"/>
      <c r="F206" s="65" t="e">
        <f>VLOOKUP(E206,d!$B$4:$C$27,2,FALSE)</f>
        <v>#N/A</v>
      </c>
      <c r="G206" s="65" t="b">
        <f t="shared" si="105"/>
        <v>1</v>
      </c>
      <c r="H206" s="34">
        <f t="shared" si="108"/>
        <v>0</v>
      </c>
      <c r="I206" s="57"/>
      <c r="J206" s="68"/>
      <c r="K206" s="65" t="e">
        <f>VLOOKUP(J206,d!$F$4:$G$27,2,FALSE)</f>
        <v>#N/A</v>
      </c>
      <c r="L206" s="65" t="b">
        <f t="shared" si="125"/>
        <v>1</v>
      </c>
      <c r="M206" s="34">
        <f t="shared" si="109"/>
        <v>0</v>
      </c>
      <c r="N206" s="66"/>
      <c r="O206" s="57"/>
      <c r="P206" s="65" t="e">
        <f>VLOOKUP(O206,d!$J$4:$K$27,2,FALSE)</f>
        <v>#N/A</v>
      </c>
      <c r="Q206" s="65" t="b">
        <f t="shared" si="126"/>
        <v>1</v>
      </c>
      <c r="R206" s="34">
        <f t="shared" si="110"/>
        <v>0</v>
      </c>
      <c r="S206" s="57"/>
      <c r="T206" s="76"/>
      <c r="U206" s="65" t="e">
        <f>VLOOKUP(T206,d!$N$4:$O$27,2,FALSE)</f>
        <v>#N/A</v>
      </c>
      <c r="V206" s="65" t="b">
        <f t="shared" si="127"/>
        <v>1</v>
      </c>
      <c r="W206" s="34">
        <f t="shared" si="111"/>
        <v>0</v>
      </c>
      <c r="X206" s="43"/>
      <c r="Y206" s="57"/>
      <c r="Z206" s="65" t="e">
        <f>VLOOKUP(Y206,d!$B$32:$C$55,2,FALSE)</f>
        <v>#N/A</v>
      </c>
      <c r="AA206" s="65" t="b">
        <f t="shared" si="128"/>
        <v>1</v>
      </c>
      <c r="AB206" s="34">
        <f t="shared" si="112"/>
        <v>0</v>
      </c>
      <c r="AC206" s="43"/>
      <c r="AD206" s="57"/>
      <c r="AE206" s="65" t="e">
        <f>VLOOKUP(AD206,d!$F$32:$G$55,2,FALSE)</f>
        <v>#N/A</v>
      </c>
      <c r="AF206" s="65" t="b">
        <f t="shared" si="129"/>
        <v>1</v>
      </c>
      <c r="AG206" s="34">
        <f t="shared" si="113"/>
        <v>0</v>
      </c>
      <c r="AH206" s="43"/>
      <c r="AI206" s="57"/>
      <c r="AJ206" s="65" t="e">
        <f>VLOOKUP(AI206,d!$J$32:$K$55,2,FALSE)</f>
        <v>#N/A</v>
      </c>
      <c r="AK206" s="65" t="b">
        <f t="shared" si="130"/>
        <v>1</v>
      </c>
      <c r="AL206" s="34">
        <f t="shared" si="114"/>
        <v>0</v>
      </c>
      <c r="AM206" s="43"/>
      <c r="AN206" s="57"/>
      <c r="AO206" s="65" t="e">
        <f>VLOOKUP(AN206,d!$N$32:$O$55,2,FALSE)</f>
        <v>#N/A</v>
      </c>
      <c r="AP206" s="65" t="b">
        <f t="shared" si="131"/>
        <v>1</v>
      </c>
      <c r="AQ206" s="34">
        <f t="shared" si="115"/>
        <v>0</v>
      </c>
      <c r="AR206" s="43"/>
      <c r="AS206" s="67">
        <f t="shared" si="116"/>
        <v>0</v>
      </c>
      <c r="AT206" s="67">
        <f t="shared" si="117"/>
        <v>0</v>
      </c>
      <c r="AU206" s="26">
        <f t="shared" si="118"/>
        <v>0</v>
      </c>
      <c r="AV206" s="94">
        <f>IF(B204="I",0,SUM(BB204:BB207))</f>
        <v>0</v>
      </c>
      <c r="AW206" s="94">
        <f>IF(AV206=0,0,RANK(AV206,BB$8:BB$1202,0))</f>
        <v>0</v>
      </c>
      <c r="AX206" s="52"/>
      <c r="AZ206" s="50">
        <f>RANK(AU206,AU204:AU207,0)</f>
        <v>1</v>
      </c>
      <c r="BE206" s="52"/>
      <c r="BG206" s="52"/>
    </row>
    <row r="207" spans="1:59" ht="13.5" thickBot="1" x14ac:dyDescent="0.25">
      <c r="A207" s="46">
        <f t="shared" si="132"/>
        <v>0</v>
      </c>
      <c r="B207" s="46">
        <f t="shared" si="132"/>
        <v>0</v>
      </c>
      <c r="C207" s="115" t="s">
        <v>180</v>
      </c>
      <c r="D207" s="49"/>
      <c r="E207" s="69"/>
      <c r="F207" s="70" t="e">
        <f>VLOOKUP(E207,d!$B$4:$C$27,2,FALSE)</f>
        <v>#N/A</v>
      </c>
      <c r="G207" s="70" t="b">
        <f t="shared" si="105"/>
        <v>1</v>
      </c>
      <c r="H207" s="96">
        <f t="shared" si="108"/>
        <v>0</v>
      </c>
      <c r="I207" s="71"/>
      <c r="J207" s="78"/>
      <c r="K207" s="70" t="e">
        <f>VLOOKUP(J207,d!$F$4:$G$27,2,FALSE)</f>
        <v>#N/A</v>
      </c>
      <c r="L207" s="70" t="b">
        <f t="shared" si="125"/>
        <v>1</v>
      </c>
      <c r="M207" s="96">
        <f t="shared" si="109"/>
        <v>0</v>
      </c>
      <c r="N207" s="72"/>
      <c r="O207" s="71"/>
      <c r="P207" s="70" t="e">
        <f>VLOOKUP(O207,d!$J$4:$K$27,2,FALSE)</f>
        <v>#N/A</v>
      </c>
      <c r="Q207" s="70" t="b">
        <f t="shared" si="126"/>
        <v>1</v>
      </c>
      <c r="R207" s="96">
        <f t="shared" si="110"/>
        <v>0</v>
      </c>
      <c r="S207" s="71"/>
      <c r="T207" s="79"/>
      <c r="U207" s="70" t="e">
        <f>VLOOKUP(T207,d!$N$4:$O$27,2,FALSE)</f>
        <v>#N/A</v>
      </c>
      <c r="V207" s="70" t="b">
        <f t="shared" si="127"/>
        <v>1</v>
      </c>
      <c r="W207" s="96">
        <f t="shared" si="111"/>
        <v>0</v>
      </c>
      <c r="X207" s="73"/>
      <c r="Y207" s="71"/>
      <c r="Z207" s="70" t="e">
        <f>VLOOKUP(Y207,d!$B$32:$C$55,2,FALSE)</f>
        <v>#N/A</v>
      </c>
      <c r="AA207" s="70" t="b">
        <f t="shared" si="128"/>
        <v>1</v>
      </c>
      <c r="AB207" s="96">
        <f t="shared" si="112"/>
        <v>0</v>
      </c>
      <c r="AC207" s="73"/>
      <c r="AD207" s="71"/>
      <c r="AE207" s="70" t="e">
        <f>VLOOKUP(AD207,d!$F$32:$G$55,2,FALSE)</f>
        <v>#N/A</v>
      </c>
      <c r="AF207" s="70" t="b">
        <f t="shared" si="129"/>
        <v>1</v>
      </c>
      <c r="AG207" s="96">
        <f t="shared" si="113"/>
        <v>0</v>
      </c>
      <c r="AH207" s="73"/>
      <c r="AI207" s="71"/>
      <c r="AJ207" s="70" t="e">
        <f>VLOOKUP(AI207,d!$J$32:$K$55,2,FALSE)</f>
        <v>#N/A</v>
      </c>
      <c r="AK207" s="70" t="b">
        <f t="shared" si="130"/>
        <v>1</v>
      </c>
      <c r="AL207" s="96">
        <f t="shared" si="114"/>
        <v>0</v>
      </c>
      <c r="AM207" s="73"/>
      <c r="AN207" s="71"/>
      <c r="AO207" s="70" t="e">
        <f>VLOOKUP(AN207,d!$N$32:$O$55,2,FALSE)</f>
        <v>#N/A</v>
      </c>
      <c r="AP207" s="70" t="b">
        <f t="shared" si="131"/>
        <v>1</v>
      </c>
      <c r="AQ207" s="96">
        <f t="shared" si="115"/>
        <v>0</v>
      </c>
      <c r="AR207" s="73"/>
      <c r="AS207" s="74">
        <f t="shared" si="116"/>
        <v>0</v>
      </c>
      <c r="AT207" s="74">
        <f t="shared" si="117"/>
        <v>0</v>
      </c>
      <c r="AU207" s="75">
        <f t="shared" si="118"/>
        <v>0</v>
      </c>
      <c r="AV207" s="90">
        <f>IF(B204="I",0,(AU204+AU205+AU206+AU207-AY207))</f>
        <v>0</v>
      </c>
      <c r="AW207" s="93">
        <f>IF(B204="I",0,IF(BD207&gt;BD$6,0,BD207))</f>
        <v>0</v>
      </c>
      <c r="AX207" s="119">
        <f>MIN(AS204:AS207)</f>
        <v>0</v>
      </c>
      <c r="AY207" s="50">
        <f>MIN(AU204:AU207)</f>
        <v>0</v>
      </c>
      <c r="AZ207" s="50">
        <f>RANK(AU207,AU204:AU207,0)</f>
        <v>1</v>
      </c>
      <c r="BA207" s="118">
        <f>SUM(AS204:AS207)-AX207</f>
        <v>0</v>
      </c>
      <c r="BB207" s="118">
        <f>SUM(AT204:AT207)-(AY207-AX207)</f>
        <v>0</v>
      </c>
      <c r="BC207" s="52">
        <f>IF(B204="I","",IF(SUM(BA204:BB207)=0,AV207,SUM(BA204:BB207)))</f>
        <v>0</v>
      </c>
      <c r="BD207" s="52" t="str">
        <f>IF(B204="I","",IF(BC207=0,"",RANK(BC207,BC$8:BC$500,0)))</f>
        <v/>
      </c>
      <c r="BE207" s="52"/>
      <c r="BG207" s="52"/>
    </row>
    <row r="208" spans="1:59" ht="13.5" thickBot="1" x14ac:dyDescent="0.25">
      <c r="A208" s="28"/>
      <c r="B208" s="46"/>
      <c r="C208" s="114" t="s">
        <v>181</v>
      </c>
      <c r="D208" s="47"/>
      <c r="E208" s="57"/>
      <c r="F208" s="65" t="e">
        <f>VLOOKUP(E208,d!$B$4:$C$27,2,FALSE)</f>
        <v>#N/A</v>
      </c>
      <c r="G208" s="65" t="b">
        <f t="shared" si="105"/>
        <v>1</v>
      </c>
      <c r="H208" s="34">
        <f t="shared" ref="H208:H271" si="133">IF(G208,0,F208)</f>
        <v>0</v>
      </c>
      <c r="I208" s="43"/>
      <c r="J208" s="57"/>
      <c r="K208" s="65" t="e">
        <f>VLOOKUP(J208,d!$F$4:$G$27,2,FALSE)</f>
        <v>#N/A</v>
      </c>
      <c r="L208" s="65" t="b">
        <f t="shared" si="125"/>
        <v>1</v>
      </c>
      <c r="M208" s="34">
        <f t="shared" ref="M208:M271" si="134">IF(L208,0,K208)</f>
        <v>0</v>
      </c>
      <c r="N208" s="66"/>
      <c r="O208" s="57"/>
      <c r="P208" s="65" t="e">
        <f>VLOOKUP(O208,d!$J$4:$K$27,2,FALSE)</f>
        <v>#N/A</v>
      </c>
      <c r="Q208" s="65" t="b">
        <f t="shared" si="126"/>
        <v>1</v>
      </c>
      <c r="R208" s="34">
        <f t="shared" ref="R208:R271" si="135">IF(Q208,0,P208)</f>
        <v>0</v>
      </c>
      <c r="S208" s="57"/>
      <c r="T208" s="76"/>
      <c r="U208" s="65" t="e">
        <f>VLOOKUP(T208,d!$N$4:$O$27,2,FALSE)</f>
        <v>#N/A</v>
      </c>
      <c r="V208" s="65" t="b">
        <f t="shared" si="127"/>
        <v>1</v>
      </c>
      <c r="W208" s="34">
        <f t="shared" ref="W208:W271" si="136">IF(V208,0,U208)</f>
        <v>0</v>
      </c>
      <c r="X208" s="43"/>
      <c r="Y208" s="57"/>
      <c r="Z208" s="65" t="e">
        <f>VLOOKUP(Y208,d!$B$32:$C$55,2,FALSE)</f>
        <v>#N/A</v>
      </c>
      <c r="AA208" s="65" t="b">
        <f t="shared" si="128"/>
        <v>1</v>
      </c>
      <c r="AB208" s="34">
        <f t="shared" ref="AB208:AB271" si="137">IF(AA208,0,Z208)</f>
        <v>0</v>
      </c>
      <c r="AC208" s="43"/>
      <c r="AD208" s="57"/>
      <c r="AE208" s="65" t="e">
        <f>VLOOKUP(AD208,d!$F$32:$G$55,2,FALSE)</f>
        <v>#N/A</v>
      </c>
      <c r="AF208" s="65" t="b">
        <f t="shared" si="129"/>
        <v>1</v>
      </c>
      <c r="AG208" s="34">
        <f t="shared" ref="AG208:AG271" si="138">IF(AF208,0,AE208)</f>
        <v>0</v>
      </c>
      <c r="AH208" s="43"/>
      <c r="AI208" s="57"/>
      <c r="AJ208" s="65" t="e">
        <f>VLOOKUP(AI208,d!$J$32:$K$55,2,FALSE)</f>
        <v>#N/A</v>
      </c>
      <c r="AK208" s="65" t="b">
        <f t="shared" si="130"/>
        <v>1</v>
      </c>
      <c r="AL208" s="34">
        <f t="shared" ref="AL208:AL271" si="139">IF(AK208,0,AJ208)</f>
        <v>0</v>
      </c>
      <c r="AM208" s="43"/>
      <c r="AN208" s="57"/>
      <c r="AO208" s="65" t="e">
        <f>VLOOKUP(AN208,d!$N$32:$O$55,2,FALSE)</f>
        <v>#N/A</v>
      </c>
      <c r="AP208" s="65" t="b">
        <f t="shared" si="131"/>
        <v>1</v>
      </c>
      <c r="AQ208" s="34">
        <f t="shared" ref="AQ208:AQ271" si="140">IF(AP208,0,AO208)</f>
        <v>0</v>
      </c>
      <c r="AR208" s="43"/>
      <c r="AS208" s="67">
        <f t="shared" ref="AS208:AS271" si="141">(H208+M208+R208+W208+AB208+AG208+AL208+AQ208)</f>
        <v>0</v>
      </c>
      <c r="AT208" s="67">
        <f t="shared" ref="AT208:AT271" si="142">(I208+N208+S208+X208+AC208+AH208+AM208+AR208)</f>
        <v>0</v>
      </c>
      <c r="AU208" s="67">
        <f t="shared" ref="AU208:AU271" si="143">SUM(AS208:AT208)</f>
        <v>0</v>
      </c>
      <c r="AV208" s="92" t="str">
        <f>IF(A208&gt;" ",A208,"")</f>
        <v/>
      </c>
      <c r="AW208" s="46" t="s">
        <v>107</v>
      </c>
      <c r="AX208" s="52"/>
      <c r="AZ208" s="50">
        <f>RANK(AU208,AU208:AU211,0)</f>
        <v>1</v>
      </c>
      <c r="BE208" s="52"/>
      <c r="BF208" s="52"/>
      <c r="BG208" s="52"/>
    </row>
    <row r="209" spans="1:59" ht="13.5" thickBot="1" x14ac:dyDescent="0.25">
      <c r="A209" s="25">
        <f>(A208)</f>
        <v>0</v>
      </c>
      <c r="B209" s="46">
        <f t="shared" ref="B209:B271" si="144">(B208)</f>
        <v>0</v>
      </c>
      <c r="C209" s="114" t="s">
        <v>182</v>
      </c>
      <c r="D209" s="47"/>
      <c r="E209" s="68"/>
      <c r="F209" s="65" t="e">
        <f>VLOOKUP(E209,d!$B$4:$C$27,2,FALSE)</f>
        <v>#N/A</v>
      </c>
      <c r="G209" s="65" t="b">
        <f t="shared" si="105"/>
        <v>1</v>
      </c>
      <c r="H209" s="34">
        <f t="shared" si="133"/>
        <v>0</v>
      </c>
      <c r="I209" s="57"/>
      <c r="J209" s="68"/>
      <c r="K209" s="65" t="e">
        <f>VLOOKUP(J209,d!$F$4:$G$27,2,FALSE)</f>
        <v>#N/A</v>
      </c>
      <c r="L209" s="65" t="b">
        <f t="shared" si="125"/>
        <v>1</v>
      </c>
      <c r="M209" s="34">
        <f t="shared" si="134"/>
        <v>0</v>
      </c>
      <c r="N209" s="66"/>
      <c r="O209" s="57"/>
      <c r="P209" s="65" t="e">
        <f>VLOOKUP(O209,d!$J$4:$K$27,2,FALSE)</f>
        <v>#N/A</v>
      </c>
      <c r="Q209" s="65" t="b">
        <f t="shared" si="126"/>
        <v>1</v>
      </c>
      <c r="R209" s="34">
        <f t="shared" si="135"/>
        <v>0</v>
      </c>
      <c r="S209" s="57"/>
      <c r="T209" s="76"/>
      <c r="U209" s="65" t="e">
        <f>VLOOKUP(T209,d!$N$4:$O$27,2,FALSE)</f>
        <v>#N/A</v>
      </c>
      <c r="V209" s="65" t="b">
        <f t="shared" si="127"/>
        <v>1</v>
      </c>
      <c r="W209" s="34">
        <f t="shared" si="136"/>
        <v>0</v>
      </c>
      <c r="X209" s="43"/>
      <c r="Y209" s="57"/>
      <c r="Z209" s="65" t="e">
        <f>VLOOKUP(Y209,d!$B$32:$C$55,2,FALSE)</f>
        <v>#N/A</v>
      </c>
      <c r="AA209" s="65" t="b">
        <f t="shared" si="128"/>
        <v>1</v>
      </c>
      <c r="AB209" s="34">
        <f t="shared" si="137"/>
        <v>0</v>
      </c>
      <c r="AC209" s="43"/>
      <c r="AD209" s="57"/>
      <c r="AE209" s="65" t="e">
        <f>VLOOKUP(AD209,d!$F$32:$G$55,2,FALSE)</f>
        <v>#N/A</v>
      </c>
      <c r="AF209" s="65" t="b">
        <f t="shared" si="129"/>
        <v>1</v>
      </c>
      <c r="AG209" s="34">
        <f t="shared" si="138"/>
        <v>0</v>
      </c>
      <c r="AH209" s="43"/>
      <c r="AI209" s="57"/>
      <c r="AJ209" s="65" t="e">
        <f>VLOOKUP(AI209,d!$J$32:$K$55,2,FALSE)</f>
        <v>#N/A</v>
      </c>
      <c r="AK209" s="65" t="b">
        <f t="shared" si="130"/>
        <v>1</v>
      </c>
      <c r="AL209" s="34">
        <f t="shared" si="139"/>
        <v>0</v>
      </c>
      <c r="AM209" s="43"/>
      <c r="AN209" s="57"/>
      <c r="AO209" s="65" t="e">
        <f>VLOOKUP(AN209,d!$N$32:$O$55,2,FALSE)</f>
        <v>#N/A</v>
      </c>
      <c r="AP209" s="65" t="b">
        <f t="shared" si="131"/>
        <v>1</v>
      </c>
      <c r="AQ209" s="34">
        <f t="shared" si="140"/>
        <v>0</v>
      </c>
      <c r="AR209" s="43"/>
      <c r="AS209" s="67">
        <f t="shared" si="141"/>
        <v>0</v>
      </c>
      <c r="AT209" s="67">
        <f t="shared" si="142"/>
        <v>0</v>
      </c>
      <c r="AU209" s="26">
        <f t="shared" si="143"/>
        <v>0</v>
      </c>
      <c r="AV209" s="91">
        <f>IF(B208="I",0,SUM(BA208:BA211))</f>
        <v>0</v>
      </c>
      <c r="AW209" s="91">
        <f>IF(AV209=0,0,RANK(AV209,BA$8:BA$1202,0))</f>
        <v>0</v>
      </c>
      <c r="AX209" s="52"/>
      <c r="AZ209" s="50">
        <f>RANK(AU209,AU208:AU211,0)</f>
        <v>1</v>
      </c>
      <c r="BE209" s="52"/>
      <c r="BF209" s="52"/>
      <c r="BG209" s="52"/>
    </row>
    <row r="210" spans="1:59" ht="13.5" thickBot="1" x14ac:dyDescent="0.25">
      <c r="A210" s="25">
        <f>(A209)</f>
        <v>0</v>
      </c>
      <c r="B210" s="46">
        <f t="shared" si="144"/>
        <v>0</v>
      </c>
      <c r="C210" s="114" t="s">
        <v>183</v>
      </c>
      <c r="D210" s="48"/>
      <c r="E210" s="68"/>
      <c r="F210" s="65" t="e">
        <f>VLOOKUP(E210,d!$B$4:$C$27,2,FALSE)</f>
        <v>#N/A</v>
      </c>
      <c r="G210" s="65" t="b">
        <f t="shared" si="105"/>
        <v>1</v>
      </c>
      <c r="H210" s="34">
        <f t="shared" si="133"/>
        <v>0</v>
      </c>
      <c r="I210" s="57"/>
      <c r="J210" s="68"/>
      <c r="K210" s="65" t="e">
        <f>VLOOKUP(J210,d!$F$4:$G$27,2,FALSE)</f>
        <v>#N/A</v>
      </c>
      <c r="L210" s="65" t="b">
        <f t="shared" si="125"/>
        <v>1</v>
      </c>
      <c r="M210" s="34">
        <f t="shared" si="134"/>
        <v>0</v>
      </c>
      <c r="N210" s="66"/>
      <c r="O210" s="57"/>
      <c r="P210" s="65" t="e">
        <f>VLOOKUP(O210,d!$J$4:$K$27,2,FALSE)</f>
        <v>#N/A</v>
      </c>
      <c r="Q210" s="65" t="b">
        <f t="shared" si="126"/>
        <v>1</v>
      </c>
      <c r="R210" s="34">
        <f t="shared" si="135"/>
        <v>0</v>
      </c>
      <c r="S210" s="57"/>
      <c r="T210" s="76"/>
      <c r="U210" s="65" t="e">
        <f>VLOOKUP(T210,d!$N$4:$O$27,2,FALSE)</f>
        <v>#N/A</v>
      </c>
      <c r="V210" s="65" t="b">
        <f t="shared" si="127"/>
        <v>1</v>
      </c>
      <c r="W210" s="34">
        <f t="shared" si="136"/>
        <v>0</v>
      </c>
      <c r="X210" s="43"/>
      <c r="Y210" s="57"/>
      <c r="Z210" s="65" t="e">
        <f>VLOOKUP(Y210,d!$B$32:$C$55,2,FALSE)</f>
        <v>#N/A</v>
      </c>
      <c r="AA210" s="65" t="b">
        <f t="shared" si="128"/>
        <v>1</v>
      </c>
      <c r="AB210" s="34">
        <f t="shared" si="137"/>
        <v>0</v>
      </c>
      <c r="AC210" s="43"/>
      <c r="AD210" s="57"/>
      <c r="AE210" s="65" t="e">
        <f>VLOOKUP(AD210,d!$F$32:$G$55,2,FALSE)</f>
        <v>#N/A</v>
      </c>
      <c r="AF210" s="65" t="b">
        <f t="shared" si="129"/>
        <v>1</v>
      </c>
      <c r="AG210" s="34">
        <f t="shared" si="138"/>
        <v>0</v>
      </c>
      <c r="AH210" s="43"/>
      <c r="AI210" s="57"/>
      <c r="AJ210" s="65" t="e">
        <f>VLOOKUP(AI210,d!$J$32:$K$55,2,FALSE)</f>
        <v>#N/A</v>
      </c>
      <c r="AK210" s="65" t="b">
        <f t="shared" si="130"/>
        <v>1</v>
      </c>
      <c r="AL210" s="34">
        <f t="shared" si="139"/>
        <v>0</v>
      </c>
      <c r="AM210" s="43"/>
      <c r="AN210" s="57"/>
      <c r="AO210" s="65" t="e">
        <f>VLOOKUP(AN210,d!$N$32:$O$55,2,FALSE)</f>
        <v>#N/A</v>
      </c>
      <c r="AP210" s="65" t="b">
        <f t="shared" si="131"/>
        <v>1</v>
      </c>
      <c r="AQ210" s="34">
        <f t="shared" si="140"/>
        <v>0</v>
      </c>
      <c r="AR210" s="43"/>
      <c r="AS210" s="67">
        <f t="shared" si="141"/>
        <v>0</v>
      </c>
      <c r="AT210" s="67">
        <f t="shared" si="142"/>
        <v>0</v>
      </c>
      <c r="AU210" s="26">
        <f t="shared" si="143"/>
        <v>0</v>
      </c>
      <c r="AV210" s="94">
        <f>IF(B208="I",0,SUM(BB208:BB211))</f>
        <v>0</v>
      </c>
      <c r="AW210" s="94">
        <f>IF(AV210=0,0,RANK(AV210,BB$8:BB$1202,0))</f>
        <v>0</v>
      </c>
      <c r="AX210" s="52"/>
      <c r="AZ210" s="50">
        <f>RANK(AU210,AU208:AU211,0)</f>
        <v>1</v>
      </c>
      <c r="BE210" s="52"/>
      <c r="BF210" s="52"/>
      <c r="BG210" s="52"/>
    </row>
    <row r="211" spans="1:59" ht="13.5" thickBot="1" x14ac:dyDescent="0.25">
      <c r="A211" s="46">
        <f>(A210)</f>
        <v>0</v>
      </c>
      <c r="B211" s="46">
        <f t="shared" si="144"/>
        <v>0</v>
      </c>
      <c r="C211" s="115" t="s">
        <v>184</v>
      </c>
      <c r="D211" s="49"/>
      <c r="E211" s="69"/>
      <c r="F211" s="70" t="e">
        <f>VLOOKUP(E211,d!$B$4:$C$27,2,FALSE)</f>
        <v>#N/A</v>
      </c>
      <c r="G211" s="70" t="b">
        <f t="shared" si="105"/>
        <v>1</v>
      </c>
      <c r="H211" s="96">
        <f t="shared" si="133"/>
        <v>0</v>
      </c>
      <c r="I211" s="71"/>
      <c r="J211" s="78"/>
      <c r="K211" s="70" t="e">
        <f>VLOOKUP(J211,d!$F$4:$G$27,2,FALSE)</f>
        <v>#N/A</v>
      </c>
      <c r="L211" s="70" t="b">
        <f t="shared" si="125"/>
        <v>1</v>
      </c>
      <c r="M211" s="96">
        <f t="shared" si="134"/>
        <v>0</v>
      </c>
      <c r="N211" s="72"/>
      <c r="O211" s="71"/>
      <c r="P211" s="70" t="e">
        <f>VLOOKUP(O211,d!$J$4:$K$27,2,FALSE)</f>
        <v>#N/A</v>
      </c>
      <c r="Q211" s="70" t="b">
        <f t="shared" si="126"/>
        <v>1</v>
      </c>
      <c r="R211" s="96">
        <f t="shared" si="135"/>
        <v>0</v>
      </c>
      <c r="S211" s="71"/>
      <c r="T211" s="79"/>
      <c r="U211" s="70" t="e">
        <f>VLOOKUP(T211,d!$N$4:$O$27,2,FALSE)</f>
        <v>#N/A</v>
      </c>
      <c r="V211" s="70" t="b">
        <f t="shared" si="127"/>
        <v>1</v>
      </c>
      <c r="W211" s="96">
        <f t="shared" si="136"/>
        <v>0</v>
      </c>
      <c r="X211" s="73"/>
      <c r="Y211" s="71"/>
      <c r="Z211" s="70" t="e">
        <f>VLOOKUP(Y211,d!$B$32:$C$55,2,FALSE)</f>
        <v>#N/A</v>
      </c>
      <c r="AA211" s="70" t="b">
        <f t="shared" si="128"/>
        <v>1</v>
      </c>
      <c r="AB211" s="96">
        <f t="shared" si="137"/>
        <v>0</v>
      </c>
      <c r="AC211" s="73"/>
      <c r="AD211" s="71"/>
      <c r="AE211" s="70" t="e">
        <f>VLOOKUP(AD211,d!$F$32:$G$55,2,FALSE)</f>
        <v>#N/A</v>
      </c>
      <c r="AF211" s="70" t="b">
        <f t="shared" si="129"/>
        <v>1</v>
      </c>
      <c r="AG211" s="96">
        <f t="shared" si="138"/>
        <v>0</v>
      </c>
      <c r="AH211" s="73"/>
      <c r="AI211" s="71"/>
      <c r="AJ211" s="70" t="e">
        <f>VLOOKUP(AI211,d!$J$32:$K$55,2,FALSE)</f>
        <v>#N/A</v>
      </c>
      <c r="AK211" s="70" t="b">
        <f t="shared" si="130"/>
        <v>1</v>
      </c>
      <c r="AL211" s="96">
        <f t="shared" si="139"/>
        <v>0</v>
      </c>
      <c r="AM211" s="73"/>
      <c r="AN211" s="71"/>
      <c r="AO211" s="70" t="e">
        <f>VLOOKUP(AN211,d!$N$32:$O$55,2,FALSE)</f>
        <v>#N/A</v>
      </c>
      <c r="AP211" s="70" t="b">
        <f t="shared" si="131"/>
        <v>1</v>
      </c>
      <c r="AQ211" s="96">
        <f t="shared" si="140"/>
        <v>0</v>
      </c>
      <c r="AR211" s="73"/>
      <c r="AS211" s="74">
        <f t="shared" si="141"/>
        <v>0</v>
      </c>
      <c r="AT211" s="74">
        <f t="shared" si="142"/>
        <v>0</v>
      </c>
      <c r="AU211" s="75">
        <f t="shared" si="143"/>
        <v>0</v>
      </c>
      <c r="AV211" s="90">
        <f>IF(B208="I",0,(AU208+AU209+AU210+AU211-AY211))</f>
        <v>0</v>
      </c>
      <c r="AW211" s="93">
        <f>IF(B208="I",0,IF(BD211&gt;BD$6,0,BD211))</f>
        <v>0</v>
      </c>
      <c r="AX211" s="119">
        <f>MIN(AS208:AS211)</f>
        <v>0</v>
      </c>
      <c r="AY211" s="50">
        <f>MIN(AU208:AU211)</f>
        <v>0</v>
      </c>
      <c r="AZ211" s="50">
        <f>RANK(AU211,AU208:AU211,0)</f>
        <v>1</v>
      </c>
      <c r="BA211" s="118">
        <f>SUM(AS208:AS211)-AX211</f>
        <v>0</v>
      </c>
      <c r="BB211" s="118">
        <f>SUM(AT208:AT211)-(AY211-AX211)</f>
        <v>0</v>
      </c>
      <c r="BC211" s="52">
        <f>IF(B208="I","",IF(SUM(BA208:BB211)=0,AV211,SUM(BA208:BB211)))</f>
        <v>0</v>
      </c>
      <c r="BD211" s="52" t="str">
        <f>IF(B208="I","",IF(BC211=0,"",RANK(BC211,BC$8:BC$500,0)))</f>
        <v/>
      </c>
      <c r="BE211" s="52"/>
      <c r="BF211" s="52"/>
      <c r="BG211" s="52"/>
    </row>
    <row r="212" spans="1:59" ht="13.5" thickBot="1" x14ac:dyDescent="0.25">
      <c r="A212" s="28"/>
      <c r="B212" s="46"/>
      <c r="C212" s="114" t="s">
        <v>185</v>
      </c>
      <c r="D212" s="47"/>
      <c r="E212" s="57"/>
      <c r="F212" s="65" t="e">
        <f>VLOOKUP(E212,d!$B$4:$C$27,2,FALSE)</f>
        <v>#N/A</v>
      </c>
      <c r="G212" s="65" t="b">
        <f t="shared" si="105"/>
        <v>1</v>
      </c>
      <c r="H212" s="34">
        <f t="shared" si="133"/>
        <v>0</v>
      </c>
      <c r="I212" s="43"/>
      <c r="J212" s="57"/>
      <c r="K212" s="65" t="e">
        <f>VLOOKUP(J212,d!$F$4:$G$27,2,FALSE)</f>
        <v>#N/A</v>
      </c>
      <c r="L212" s="65" t="b">
        <f t="shared" si="125"/>
        <v>1</v>
      </c>
      <c r="M212" s="34">
        <f t="shared" si="134"/>
        <v>0</v>
      </c>
      <c r="N212" s="66"/>
      <c r="O212" s="57"/>
      <c r="P212" s="65" t="e">
        <f>VLOOKUP(O212,d!$J$4:$K$27,2,FALSE)</f>
        <v>#N/A</v>
      </c>
      <c r="Q212" s="65" t="b">
        <f t="shared" si="126"/>
        <v>1</v>
      </c>
      <c r="R212" s="34">
        <f t="shared" si="135"/>
        <v>0</v>
      </c>
      <c r="S212" s="57"/>
      <c r="T212" s="76"/>
      <c r="U212" s="65" t="e">
        <f>VLOOKUP(T212,d!$N$4:$O$27,2,FALSE)</f>
        <v>#N/A</v>
      </c>
      <c r="V212" s="65" t="b">
        <f t="shared" si="127"/>
        <v>1</v>
      </c>
      <c r="W212" s="34">
        <f t="shared" si="136"/>
        <v>0</v>
      </c>
      <c r="X212" s="43"/>
      <c r="Y212" s="57"/>
      <c r="Z212" s="65" t="e">
        <f>VLOOKUP(Y212,d!$B$32:$C$55,2,FALSE)</f>
        <v>#N/A</v>
      </c>
      <c r="AA212" s="65" t="b">
        <f t="shared" si="128"/>
        <v>1</v>
      </c>
      <c r="AB212" s="34">
        <f t="shared" si="137"/>
        <v>0</v>
      </c>
      <c r="AC212" s="43"/>
      <c r="AD212" s="57"/>
      <c r="AE212" s="65" t="e">
        <f>VLOOKUP(AD212,d!$F$32:$G$55,2,FALSE)</f>
        <v>#N/A</v>
      </c>
      <c r="AF212" s="65" t="b">
        <f t="shared" si="129"/>
        <v>1</v>
      </c>
      <c r="AG212" s="34">
        <f t="shared" si="138"/>
        <v>0</v>
      </c>
      <c r="AH212" s="43"/>
      <c r="AI212" s="57"/>
      <c r="AJ212" s="65" t="e">
        <f>VLOOKUP(AI212,d!$J$32:$K$55,2,FALSE)</f>
        <v>#N/A</v>
      </c>
      <c r="AK212" s="65" t="b">
        <f t="shared" si="130"/>
        <v>1</v>
      </c>
      <c r="AL212" s="34">
        <f t="shared" si="139"/>
        <v>0</v>
      </c>
      <c r="AM212" s="43"/>
      <c r="AN212" s="57"/>
      <c r="AO212" s="65" t="e">
        <f>VLOOKUP(AN212,d!$N$32:$O$55,2,FALSE)</f>
        <v>#N/A</v>
      </c>
      <c r="AP212" s="65" t="b">
        <f t="shared" si="131"/>
        <v>1</v>
      </c>
      <c r="AQ212" s="34">
        <f t="shared" si="140"/>
        <v>0</v>
      </c>
      <c r="AR212" s="43"/>
      <c r="AS212" s="67">
        <f t="shared" si="141"/>
        <v>0</v>
      </c>
      <c r="AT212" s="67">
        <f t="shared" si="142"/>
        <v>0</v>
      </c>
      <c r="AU212" s="67">
        <f t="shared" si="143"/>
        <v>0</v>
      </c>
      <c r="AV212" s="92" t="str">
        <f>IF(A212&gt;" ",A212,"")</f>
        <v/>
      </c>
      <c r="AW212" s="46" t="s">
        <v>107</v>
      </c>
      <c r="AX212" s="52"/>
      <c r="AZ212" s="50">
        <f>RANK(AU212,AU212:AU215,0)</f>
        <v>1</v>
      </c>
      <c r="BE212" s="52"/>
      <c r="BF212" s="52"/>
      <c r="BG212" s="52"/>
    </row>
    <row r="213" spans="1:59" ht="13.5" thickBot="1" x14ac:dyDescent="0.25">
      <c r="A213" s="25">
        <f>(A212)</f>
        <v>0</v>
      </c>
      <c r="B213" s="46">
        <f t="shared" si="144"/>
        <v>0</v>
      </c>
      <c r="C213" s="114" t="s">
        <v>186</v>
      </c>
      <c r="D213" s="47"/>
      <c r="E213" s="68"/>
      <c r="F213" s="65" t="e">
        <f>VLOOKUP(E213,d!$B$4:$C$27,2,FALSE)</f>
        <v>#N/A</v>
      </c>
      <c r="G213" s="65" t="b">
        <f t="shared" si="105"/>
        <v>1</v>
      </c>
      <c r="H213" s="34">
        <f t="shared" si="133"/>
        <v>0</v>
      </c>
      <c r="I213" s="57"/>
      <c r="J213" s="68"/>
      <c r="K213" s="65" t="e">
        <f>VLOOKUP(J213,d!$F$4:$G$27,2,FALSE)</f>
        <v>#N/A</v>
      </c>
      <c r="L213" s="65" t="b">
        <f t="shared" si="125"/>
        <v>1</v>
      </c>
      <c r="M213" s="34">
        <f t="shared" si="134"/>
        <v>0</v>
      </c>
      <c r="N213" s="66"/>
      <c r="O213" s="57"/>
      <c r="P213" s="65" t="e">
        <f>VLOOKUP(O213,d!$J$4:$K$27,2,FALSE)</f>
        <v>#N/A</v>
      </c>
      <c r="Q213" s="65" t="b">
        <f t="shared" si="126"/>
        <v>1</v>
      </c>
      <c r="R213" s="34">
        <f t="shared" si="135"/>
        <v>0</v>
      </c>
      <c r="S213" s="57"/>
      <c r="T213" s="76"/>
      <c r="U213" s="65" t="e">
        <f>VLOOKUP(T213,d!$N$4:$O$27,2,FALSE)</f>
        <v>#N/A</v>
      </c>
      <c r="V213" s="65" t="b">
        <f t="shared" si="127"/>
        <v>1</v>
      </c>
      <c r="W213" s="34">
        <f t="shared" si="136"/>
        <v>0</v>
      </c>
      <c r="X213" s="43"/>
      <c r="Y213" s="57"/>
      <c r="Z213" s="65" t="e">
        <f>VLOOKUP(Y213,d!$B$32:$C$55,2,FALSE)</f>
        <v>#N/A</v>
      </c>
      <c r="AA213" s="65" t="b">
        <f t="shared" si="128"/>
        <v>1</v>
      </c>
      <c r="AB213" s="34">
        <f t="shared" si="137"/>
        <v>0</v>
      </c>
      <c r="AC213" s="43"/>
      <c r="AD213" s="57"/>
      <c r="AE213" s="65" t="e">
        <f>VLOOKUP(AD213,d!$F$32:$G$55,2,FALSE)</f>
        <v>#N/A</v>
      </c>
      <c r="AF213" s="65" t="b">
        <f t="shared" si="129"/>
        <v>1</v>
      </c>
      <c r="AG213" s="34">
        <f t="shared" si="138"/>
        <v>0</v>
      </c>
      <c r="AH213" s="43"/>
      <c r="AI213" s="57"/>
      <c r="AJ213" s="65" t="e">
        <f>VLOOKUP(AI213,d!$J$32:$K$55,2,FALSE)</f>
        <v>#N/A</v>
      </c>
      <c r="AK213" s="65" t="b">
        <f t="shared" si="130"/>
        <v>1</v>
      </c>
      <c r="AL213" s="34">
        <f t="shared" si="139"/>
        <v>0</v>
      </c>
      <c r="AM213" s="43"/>
      <c r="AN213" s="57"/>
      <c r="AO213" s="65" t="e">
        <f>VLOOKUP(AN213,d!$N$32:$O$55,2,FALSE)</f>
        <v>#N/A</v>
      </c>
      <c r="AP213" s="65" t="b">
        <f t="shared" si="131"/>
        <v>1</v>
      </c>
      <c r="AQ213" s="34">
        <f t="shared" si="140"/>
        <v>0</v>
      </c>
      <c r="AR213" s="43"/>
      <c r="AS213" s="67">
        <f t="shared" si="141"/>
        <v>0</v>
      </c>
      <c r="AT213" s="67">
        <f t="shared" si="142"/>
        <v>0</v>
      </c>
      <c r="AU213" s="26">
        <f t="shared" si="143"/>
        <v>0</v>
      </c>
      <c r="AV213" s="91">
        <f>IF(B212="I",0,SUM(BA212:BA215))</f>
        <v>0</v>
      </c>
      <c r="AW213" s="91">
        <f>IF(AV213=0,0,RANK(AV213,BA$8:BA$1202,0))</f>
        <v>0</v>
      </c>
      <c r="AX213" s="52"/>
      <c r="AZ213" s="50">
        <f>RANK(AU213,AU212:AU215,0)</f>
        <v>1</v>
      </c>
      <c r="BE213" s="52"/>
      <c r="BF213" s="52"/>
      <c r="BG213" s="52"/>
    </row>
    <row r="214" spans="1:59" ht="13.5" thickBot="1" x14ac:dyDescent="0.25">
      <c r="A214" s="25">
        <f>(A213)</f>
        <v>0</v>
      </c>
      <c r="B214" s="46">
        <f t="shared" si="144"/>
        <v>0</v>
      </c>
      <c r="C214" s="114" t="s">
        <v>187</v>
      </c>
      <c r="D214" s="48"/>
      <c r="E214" s="68"/>
      <c r="F214" s="65" t="e">
        <f>VLOOKUP(E214,d!$B$4:$C$27,2,FALSE)</f>
        <v>#N/A</v>
      </c>
      <c r="G214" s="65" t="b">
        <f t="shared" si="105"/>
        <v>1</v>
      </c>
      <c r="H214" s="34">
        <f t="shared" si="133"/>
        <v>0</v>
      </c>
      <c r="I214" s="57"/>
      <c r="J214" s="68"/>
      <c r="K214" s="65" t="e">
        <f>VLOOKUP(J214,d!$F$4:$G$27,2,FALSE)</f>
        <v>#N/A</v>
      </c>
      <c r="L214" s="65" t="b">
        <f t="shared" si="125"/>
        <v>1</v>
      </c>
      <c r="M214" s="34">
        <f t="shared" si="134"/>
        <v>0</v>
      </c>
      <c r="N214" s="66"/>
      <c r="O214" s="57"/>
      <c r="P214" s="65" t="e">
        <f>VLOOKUP(O214,d!$J$4:$K$27,2,FALSE)</f>
        <v>#N/A</v>
      </c>
      <c r="Q214" s="65" t="b">
        <f t="shared" si="126"/>
        <v>1</v>
      </c>
      <c r="R214" s="34">
        <f t="shared" si="135"/>
        <v>0</v>
      </c>
      <c r="S214" s="57"/>
      <c r="T214" s="76"/>
      <c r="U214" s="65" t="e">
        <f>VLOOKUP(T214,d!$N$4:$O$27,2,FALSE)</f>
        <v>#N/A</v>
      </c>
      <c r="V214" s="65" t="b">
        <f t="shared" si="127"/>
        <v>1</v>
      </c>
      <c r="W214" s="34">
        <f t="shared" si="136"/>
        <v>0</v>
      </c>
      <c r="X214" s="43"/>
      <c r="Y214" s="57"/>
      <c r="Z214" s="65" t="e">
        <f>VLOOKUP(Y214,d!$B$32:$C$55,2,FALSE)</f>
        <v>#N/A</v>
      </c>
      <c r="AA214" s="65" t="b">
        <f t="shared" si="128"/>
        <v>1</v>
      </c>
      <c r="AB214" s="34">
        <f t="shared" si="137"/>
        <v>0</v>
      </c>
      <c r="AC214" s="43"/>
      <c r="AD214" s="57"/>
      <c r="AE214" s="65" t="e">
        <f>VLOOKUP(AD214,d!$F$32:$G$55,2,FALSE)</f>
        <v>#N/A</v>
      </c>
      <c r="AF214" s="65" t="b">
        <f t="shared" si="129"/>
        <v>1</v>
      </c>
      <c r="AG214" s="34">
        <f t="shared" si="138"/>
        <v>0</v>
      </c>
      <c r="AH214" s="43"/>
      <c r="AI214" s="57"/>
      <c r="AJ214" s="65" t="e">
        <f>VLOOKUP(AI214,d!$J$32:$K$55,2,FALSE)</f>
        <v>#N/A</v>
      </c>
      <c r="AK214" s="65" t="b">
        <f t="shared" si="130"/>
        <v>1</v>
      </c>
      <c r="AL214" s="34">
        <f t="shared" si="139"/>
        <v>0</v>
      </c>
      <c r="AM214" s="43"/>
      <c r="AN214" s="57"/>
      <c r="AO214" s="65" t="e">
        <f>VLOOKUP(AN214,d!$N$32:$O$55,2,FALSE)</f>
        <v>#N/A</v>
      </c>
      <c r="AP214" s="65" t="b">
        <f t="shared" si="131"/>
        <v>1</v>
      </c>
      <c r="AQ214" s="34">
        <f t="shared" si="140"/>
        <v>0</v>
      </c>
      <c r="AR214" s="43"/>
      <c r="AS214" s="67">
        <f t="shared" si="141"/>
        <v>0</v>
      </c>
      <c r="AT214" s="67">
        <f t="shared" si="142"/>
        <v>0</v>
      </c>
      <c r="AU214" s="26">
        <f t="shared" si="143"/>
        <v>0</v>
      </c>
      <c r="AV214" s="94">
        <f>IF(B212="I",0,SUM(BB212:BB215))</f>
        <v>0</v>
      </c>
      <c r="AW214" s="94">
        <f>IF(AV214=0,0,RANK(AV214,BB$8:BB$1202,0))</f>
        <v>0</v>
      </c>
      <c r="AX214" s="52"/>
      <c r="AZ214" s="50">
        <f>RANK(AU214,AU212:AU215,0)</f>
        <v>1</v>
      </c>
      <c r="BE214" s="52"/>
      <c r="BF214" s="52"/>
      <c r="BG214" s="52"/>
    </row>
    <row r="215" spans="1:59" ht="13.5" thickBot="1" x14ac:dyDescent="0.25">
      <c r="A215" s="46">
        <f>(A214)</f>
        <v>0</v>
      </c>
      <c r="B215" s="46">
        <f t="shared" si="144"/>
        <v>0</v>
      </c>
      <c r="C215" s="115" t="s">
        <v>188</v>
      </c>
      <c r="D215" s="49"/>
      <c r="E215" s="69"/>
      <c r="F215" s="70" t="e">
        <f>VLOOKUP(E215,d!$B$4:$C$27,2,FALSE)</f>
        <v>#N/A</v>
      </c>
      <c r="G215" s="70" t="b">
        <f t="shared" si="105"/>
        <v>1</v>
      </c>
      <c r="H215" s="96">
        <f t="shared" si="133"/>
        <v>0</v>
      </c>
      <c r="I215" s="71"/>
      <c r="J215" s="78"/>
      <c r="K215" s="70" t="e">
        <f>VLOOKUP(J215,d!$F$4:$G$27,2,FALSE)</f>
        <v>#N/A</v>
      </c>
      <c r="L215" s="70" t="b">
        <f t="shared" si="125"/>
        <v>1</v>
      </c>
      <c r="M215" s="96">
        <f t="shared" si="134"/>
        <v>0</v>
      </c>
      <c r="N215" s="72"/>
      <c r="O215" s="71"/>
      <c r="P215" s="70" t="e">
        <f>VLOOKUP(O215,d!$J$4:$K$27,2,FALSE)</f>
        <v>#N/A</v>
      </c>
      <c r="Q215" s="70" t="b">
        <f t="shared" si="126"/>
        <v>1</v>
      </c>
      <c r="R215" s="96">
        <f t="shared" si="135"/>
        <v>0</v>
      </c>
      <c r="S215" s="71"/>
      <c r="T215" s="79"/>
      <c r="U215" s="70" t="e">
        <f>VLOOKUP(T215,d!$N$4:$O$27,2,FALSE)</f>
        <v>#N/A</v>
      </c>
      <c r="V215" s="70" t="b">
        <f t="shared" si="127"/>
        <v>1</v>
      </c>
      <c r="W215" s="96">
        <f t="shared" si="136"/>
        <v>0</v>
      </c>
      <c r="X215" s="73"/>
      <c r="Y215" s="71"/>
      <c r="Z215" s="70" t="e">
        <f>VLOOKUP(Y215,d!$B$32:$C$55,2,FALSE)</f>
        <v>#N/A</v>
      </c>
      <c r="AA215" s="70" t="b">
        <f t="shared" si="128"/>
        <v>1</v>
      </c>
      <c r="AB215" s="96">
        <f t="shared" si="137"/>
        <v>0</v>
      </c>
      <c r="AC215" s="73"/>
      <c r="AD215" s="71"/>
      <c r="AE215" s="70" t="e">
        <f>VLOOKUP(AD215,d!$F$32:$G$55,2,FALSE)</f>
        <v>#N/A</v>
      </c>
      <c r="AF215" s="70" t="b">
        <f t="shared" si="129"/>
        <v>1</v>
      </c>
      <c r="AG215" s="96">
        <f t="shared" si="138"/>
        <v>0</v>
      </c>
      <c r="AH215" s="73"/>
      <c r="AI215" s="71"/>
      <c r="AJ215" s="70" t="e">
        <f>VLOOKUP(AI215,d!$J$32:$K$55,2,FALSE)</f>
        <v>#N/A</v>
      </c>
      <c r="AK215" s="70" t="b">
        <f t="shared" si="130"/>
        <v>1</v>
      </c>
      <c r="AL215" s="96">
        <f t="shared" si="139"/>
        <v>0</v>
      </c>
      <c r="AM215" s="73"/>
      <c r="AN215" s="71"/>
      <c r="AO215" s="70" t="e">
        <f>VLOOKUP(AN215,d!$N$32:$O$55,2,FALSE)</f>
        <v>#N/A</v>
      </c>
      <c r="AP215" s="70" t="b">
        <f t="shared" si="131"/>
        <v>1</v>
      </c>
      <c r="AQ215" s="96">
        <f t="shared" si="140"/>
        <v>0</v>
      </c>
      <c r="AR215" s="73"/>
      <c r="AS215" s="74">
        <f t="shared" si="141"/>
        <v>0</v>
      </c>
      <c r="AT215" s="74">
        <f t="shared" si="142"/>
        <v>0</v>
      </c>
      <c r="AU215" s="75">
        <f t="shared" si="143"/>
        <v>0</v>
      </c>
      <c r="AV215" s="90">
        <f>IF(B212="I",0,(AU212+AU213+AU214+AU215-AY215))</f>
        <v>0</v>
      </c>
      <c r="AW215" s="93">
        <f>IF(B212="I",0,IF(BD215&gt;BD$6,0,BD215))</f>
        <v>0</v>
      </c>
      <c r="AX215" s="119">
        <f>MIN(AS212:AS215)</f>
        <v>0</v>
      </c>
      <c r="AY215" s="50">
        <f>MIN(AU212:AU215)</f>
        <v>0</v>
      </c>
      <c r="AZ215" s="50">
        <f>RANK(AU215,AU212:AU215,0)</f>
        <v>1</v>
      </c>
      <c r="BA215" s="118">
        <f>SUM(AS212:AS215)-AX215</f>
        <v>0</v>
      </c>
      <c r="BB215" s="118">
        <f>SUM(AT212:AT215)-(AY215-AX215)</f>
        <v>0</v>
      </c>
      <c r="BC215" s="52">
        <f>IF(B212="I","",IF(SUM(BA212:BB215)=0,AV215,SUM(BA212:BB215)))</f>
        <v>0</v>
      </c>
      <c r="BD215" s="52" t="str">
        <f>IF(B212="I","",IF(BC215=0,"",RANK(BC215,BC$8:BC$500,0)))</f>
        <v/>
      </c>
      <c r="BE215" s="52"/>
      <c r="BF215" s="52"/>
      <c r="BG215" s="52"/>
    </row>
    <row r="216" spans="1:59" ht="13.5" thickBot="1" x14ac:dyDescent="0.25">
      <c r="A216" s="28"/>
      <c r="B216" s="46"/>
      <c r="C216" s="114" t="s">
        <v>189</v>
      </c>
      <c r="D216" s="47"/>
      <c r="E216" s="57"/>
      <c r="F216" s="65" t="e">
        <f>VLOOKUP(E216,d!$B$4:$C$27,2,FALSE)</f>
        <v>#N/A</v>
      </c>
      <c r="G216" s="65" t="b">
        <f t="shared" si="105"/>
        <v>1</v>
      </c>
      <c r="H216" s="34">
        <f t="shared" si="133"/>
        <v>0</v>
      </c>
      <c r="I216" s="43"/>
      <c r="J216" s="57"/>
      <c r="K216" s="65" t="e">
        <f>VLOOKUP(J216,d!$F$4:$G$27,2,FALSE)</f>
        <v>#N/A</v>
      </c>
      <c r="L216" s="65" t="b">
        <f t="shared" si="125"/>
        <v>1</v>
      </c>
      <c r="M216" s="34">
        <f t="shared" si="134"/>
        <v>0</v>
      </c>
      <c r="N216" s="66"/>
      <c r="O216" s="57"/>
      <c r="P216" s="65" t="e">
        <f>VLOOKUP(O216,d!$J$4:$K$27,2,FALSE)</f>
        <v>#N/A</v>
      </c>
      <c r="Q216" s="65" t="b">
        <f t="shared" si="126"/>
        <v>1</v>
      </c>
      <c r="R216" s="34">
        <f t="shared" si="135"/>
        <v>0</v>
      </c>
      <c r="S216" s="57"/>
      <c r="T216" s="76"/>
      <c r="U216" s="65" t="e">
        <f>VLOOKUP(T216,d!$N$4:$O$27,2,FALSE)</f>
        <v>#N/A</v>
      </c>
      <c r="V216" s="65" t="b">
        <f t="shared" si="127"/>
        <v>1</v>
      </c>
      <c r="W216" s="34">
        <f t="shared" si="136"/>
        <v>0</v>
      </c>
      <c r="X216" s="43"/>
      <c r="Y216" s="57"/>
      <c r="Z216" s="65" t="e">
        <f>VLOOKUP(Y216,d!$B$32:$C$55,2,FALSE)</f>
        <v>#N/A</v>
      </c>
      <c r="AA216" s="65" t="b">
        <f t="shared" si="128"/>
        <v>1</v>
      </c>
      <c r="AB216" s="34">
        <f t="shared" si="137"/>
        <v>0</v>
      </c>
      <c r="AC216" s="43"/>
      <c r="AD216" s="57"/>
      <c r="AE216" s="65" t="e">
        <f>VLOOKUP(AD216,d!$F$32:$G$55,2,FALSE)</f>
        <v>#N/A</v>
      </c>
      <c r="AF216" s="65" t="b">
        <f t="shared" si="129"/>
        <v>1</v>
      </c>
      <c r="AG216" s="34">
        <f t="shared" si="138"/>
        <v>0</v>
      </c>
      <c r="AH216" s="43"/>
      <c r="AI216" s="57"/>
      <c r="AJ216" s="65" t="e">
        <f>VLOOKUP(AI216,d!$J$32:$K$55,2,FALSE)</f>
        <v>#N/A</v>
      </c>
      <c r="AK216" s="65" t="b">
        <f t="shared" si="130"/>
        <v>1</v>
      </c>
      <c r="AL216" s="34">
        <f t="shared" si="139"/>
        <v>0</v>
      </c>
      <c r="AM216" s="43"/>
      <c r="AN216" s="57"/>
      <c r="AO216" s="65" t="e">
        <f>VLOOKUP(AN216,d!$N$32:$O$55,2,FALSE)</f>
        <v>#N/A</v>
      </c>
      <c r="AP216" s="65" t="b">
        <f t="shared" si="131"/>
        <v>1</v>
      </c>
      <c r="AQ216" s="34">
        <f t="shared" si="140"/>
        <v>0</v>
      </c>
      <c r="AR216" s="43"/>
      <c r="AS216" s="67">
        <f t="shared" si="141"/>
        <v>0</v>
      </c>
      <c r="AT216" s="67">
        <f t="shared" si="142"/>
        <v>0</v>
      </c>
      <c r="AU216" s="67">
        <f t="shared" si="143"/>
        <v>0</v>
      </c>
      <c r="AV216" s="92" t="str">
        <f>IF(A216&gt;" ",A216,"")</f>
        <v/>
      </c>
      <c r="AW216" s="46" t="s">
        <v>107</v>
      </c>
      <c r="AX216" s="52"/>
      <c r="AZ216" s="50">
        <f>RANK(AU216,AU216:AU219,0)</f>
        <v>1</v>
      </c>
      <c r="BE216" s="52"/>
      <c r="BF216" s="52"/>
      <c r="BG216" s="52"/>
    </row>
    <row r="217" spans="1:59" ht="13.5" thickBot="1" x14ac:dyDescent="0.25">
      <c r="A217" s="25">
        <f>(A216)</f>
        <v>0</v>
      </c>
      <c r="B217" s="46">
        <f t="shared" si="144"/>
        <v>0</v>
      </c>
      <c r="C217" s="114" t="s">
        <v>190</v>
      </c>
      <c r="D217" s="47"/>
      <c r="E217" s="68"/>
      <c r="F217" s="65" t="e">
        <f>VLOOKUP(E217,d!$B$4:$C$27,2,FALSE)</f>
        <v>#N/A</v>
      </c>
      <c r="G217" s="65" t="b">
        <f t="shared" si="105"/>
        <v>1</v>
      </c>
      <c r="H217" s="34">
        <f t="shared" si="133"/>
        <v>0</v>
      </c>
      <c r="I217" s="57"/>
      <c r="J217" s="68"/>
      <c r="K217" s="65" t="e">
        <f>VLOOKUP(J217,d!$F$4:$G$27,2,FALSE)</f>
        <v>#N/A</v>
      </c>
      <c r="L217" s="65" t="b">
        <f t="shared" si="125"/>
        <v>1</v>
      </c>
      <c r="M217" s="34">
        <f t="shared" si="134"/>
        <v>0</v>
      </c>
      <c r="N217" s="66"/>
      <c r="O217" s="57"/>
      <c r="P217" s="65" t="e">
        <f>VLOOKUP(O217,d!$J$4:$K$27,2,FALSE)</f>
        <v>#N/A</v>
      </c>
      <c r="Q217" s="65" t="b">
        <f t="shared" si="126"/>
        <v>1</v>
      </c>
      <c r="R217" s="34">
        <f t="shared" si="135"/>
        <v>0</v>
      </c>
      <c r="S217" s="57"/>
      <c r="T217" s="76"/>
      <c r="U217" s="65" t="e">
        <f>VLOOKUP(T217,d!$N$4:$O$27,2,FALSE)</f>
        <v>#N/A</v>
      </c>
      <c r="V217" s="65" t="b">
        <f t="shared" si="127"/>
        <v>1</v>
      </c>
      <c r="W217" s="34">
        <f t="shared" si="136"/>
        <v>0</v>
      </c>
      <c r="X217" s="43"/>
      <c r="Y217" s="57"/>
      <c r="Z217" s="65" t="e">
        <f>VLOOKUP(Y217,d!$B$32:$C$55,2,FALSE)</f>
        <v>#N/A</v>
      </c>
      <c r="AA217" s="65" t="b">
        <f t="shared" si="128"/>
        <v>1</v>
      </c>
      <c r="AB217" s="34">
        <f t="shared" si="137"/>
        <v>0</v>
      </c>
      <c r="AC217" s="43"/>
      <c r="AD217" s="57"/>
      <c r="AE217" s="65" t="e">
        <f>VLOOKUP(AD217,d!$F$32:$G$55,2,FALSE)</f>
        <v>#N/A</v>
      </c>
      <c r="AF217" s="65" t="b">
        <f t="shared" si="129"/>
        <v>1</v>
      </c>
      <c r="AG217" s="34">
        <f t="shared" si="138"/>
        <v>0</v>
      </c>
      <c r="AH217" s="43"/>
      <c r="AI217" s="57"/>
      <c r="AJ217" s="65" t="e">
        <f>VLOOKUP(AI217,d!$J$32:$K$55,2,FALSE)</f>
        <v>#N/A</v>
      </c>
      <c r="AK217" s="65" t="b">
        <f t="shared" si="130"/>
        <v>1</v>
      </c>
      <c r="AL217" s="34">
        <f t="shared" si="139"/>
        <v>0</v>
      </c>
      <c r="AM217" s="43"/>
      <c r="AN217" s="57"/>
      <c r="AO217" s="65" t="e">
        <f>VLOOKUP(AN217,d!$N$32:$O$55,2,FALSE)</f>
        <v>#N/A</v>
      </c>
      <c r="AP217" s="65" t="b">
        <f t="shared" si="131"/>
        <v>1</v>
      </c>
      <c r="AQ217" s="34">
        <f t="shared" si="140"/>
        <v>0</v>
      </c>
      <c r="AR217" s="43"/>
      <c r="AS217" s="67">
        <f t="shared" si="141"/>
        <v>0</v>
      </c>
      <c r="AT217" s="67">
        <f t="shared" si="142"/>
        <v>0</v>
      </c>
      <c r="AU217" s="26">
        <f t="shared" si="143"/>
        <v>0</v>
      </c>
      <c r="AV217" s="91">
        <f>IF(B216="I",0,SUM(BA216:BA219))</f>
        <v>0</v>
      </c>
      <c r="AW217" s="91">
        <f>IF(AV217=0,0,RANK(AV217,BA$8:BA$1202,0))</f>
        <v>0</v>
      </c>
      <c r="AX217" s="52"/>
      <c r="AZ217" s="50">
        <f>RANK(AU217,AU216:AU219,0)</f>
        <v>1</v>
      </c>
      <c r="BE217" s="52"/>
      <c r="BF217" s="52"/>
      <c r="BG217" s="52"/>
    </row>
    <row r="218" spans="1:59" ht="13.5" thickBot="1" x14ac:dyDescent="0.25">
      <c r="A218" s="25">
        <f>(A217)</f>
        <v>0</v>
      </c>
      <c r="B218" s="46">
        <f t="shared" si="144"/>
        <v>0</v>
      </c>
      <c r="C218" s="114" t="s">
        <v>191</v>
      </c>
      <c r="D218" s="48"/>
      <c r="E218" s="68"/>
      <c r="F218" s="65" t="e">
        <f>VLOOKUP(E218,d!$B$4:$C$27,2,FALSE)</f>
        <v>#N/A</v>
      </c>
      <c r="G218" s="65" t="b">
        <f t="shared" si="105"/>
        <v>1</v>
      </c>
      <c r="H218" s="34">
        <f t="shared" si="133"/>
        <v>0</v>
      </c>
      <c r="I218" s="57"/>
      <c r="J218" s="68"/>
      <c r="K218" s="65" t="e">
        <f>VLOOKUP(J218,d!$F$4:$G$27,2,FALSE)</f>
        <v>#N/A</v>
      </c>
      <c r="L218" s="65" t="b">
        <f t="shared" si="125"/>
        <v>1</v>
      </c>
      <c r="M218" s="34">
        <f t="shared" si="134"/>
        <v>0</v>
      </c>
      <c r="N218" s="66"/>
      <c r="O218" s="57"/>
      <c r="P218" s="65" t="e">
        <f>VLOOKUP(O218,d!$J$4:$K$27,2,FALSE)</f>
        <v>#N/A</v>
      </c>
      <c r="Q218" s="65" t="b">
        <f t="shared" si="126"/>
        <v>1</v>
      </c>
      <c r="R218" s="34">
        <f t="shared" si="135"/>
        <v>0</v>
      </c>
      <c r="S218" s="57"/>
      <c r="T218" s="76"/>
      <c r="U218" s="65" t="e">
        <f>VLOOKUP(T218,d!$N$4:$O$27,2,FALSE)</f>
        <v>#N/A</v>
      </c>
      <c r="V218" s="65" t="b">
        <f t="shared" si="127"/>
        <v>1</v>
      </c>
      <c r="W218" s="34">
        <f t="shared" si="136"/>
        <v>0</v>
      </c>
      <c r="X218" s="43"/>
      <c r="Y218" s="57"/>
      <c r="Z218" s="65" t="e">
        <f>VLOOKUP(Y218,d!$B$32:$C$55,2,FALSE)</f>
        <v>#N/A</v>
      </c>
      <c r="AA218" s="65" t="b">
        <f t="shared" si="128"/>
        <v>1</v>
      </c>
      <c r="AB218" s="34">
        <f t="shared" si="137"/>
        <v>0</v>
      </c>
      <c r="AC218" s="43"/>
      <c r="AD218" s="57"/>
      <c r="AE218" s="65" t="e">
        <f>VLOOKUP(AD218,d!$F$32:$G$55,2,FALSE)</f>
        <v>#N/A</v>
      </c>
      <c r="AF218" s="65" t="b">
        <f t="shared" si="129"/>
        <v>1</v>
      </c>
      <c r="AG218" s="34">
        <f t="shared" si="138"/>
        <v>0</v>
      </c>
      <c r="AH218" s="43"/>
      <c r="AI218" s="57"/>
      <c r="AJ218" s="65" t="e">
        <f>VLOOKUP(AI218,d!$J$32:$K$55,2,FALSE)</f>
        <v>#N/A</v>
      </c>
      <c r="AK218" s="65" t="b">
        <f t="shared" si="130"/>
        <v>1</v>
      </c>
      <c r="AL218" s="34">
        <f t="shared" si="139"/>
        <v>0</v>
      </c>
      <c r="AM218" s="43"/>
      <c r="AN218" s="57"/>
      <c r="AO218" s="65" t="e">
        <f>VLOOKUP(AN218,d!$N$32:$O$55,2,FALSE)</f>
        <v>#N/A</v>
      </c>
      <c r="AP218" s="65" t="b">
        <f t="shared" si="131"/>
        <v>1</v>
      </c>
      <c r="AQ218" s="34">
        <f t="shared" si="140"/>
        <v>0</v>
      </c>
      <c r="AR218" s="43"/>
      <c r="AS218" s="67">
        <f t="shared" si="141"/>
        <v>0</v>
      </c>
      <c r="AT218" s="67">
        <f t="shared" si="142"/>
        <v>0</v>
      </c>
      <c r="AU218" s="26">
        <f t="shared" si="143"/>
        <v>0</v>
      </c>
      <c r="AV218" s="94">
        <f>IF(B216="I",0,SUM(BB216:BB219))</f>
        <v>0</v>
      </c>
      <c r="AW218" s="94">
        <f>IF(AV218=0,0,RANK(AV218,BB$8:BB$1202,0))</f>
        <v>0</v>
      </c>
      <c r="AX218" s="52"/>
      <c r="AZ218" s="50">
        <f>RANK(AU218,AU216:AU219,0)</f>
        <v>1</v>
      </c>
      <c r="BE218" s="52"/>
      <c r="BF218" s="52"/>
      <c r="BG218" s="52"/>
    </row>
    <row r="219" spans="1:59" ht="13.5" thickBot="1" x14ac:dyDescent="0.25">
      <c r="A219" s="46">
        <f>(A218)</f>
        <v>0</v>
      </c>
      <c r="B219" s="46">
        <f t="shared" si="144"/>
        <v>0</v>
      </c>
      <c r="C219" s="115" t="s">
        <v>192</v>
      </c>
      <c r="D219" s="49"/>
      <c r="E219" s="69"/>
      <c r="F219" s="70" t="e">
        <f>VLOOKUP(E219,d!$B$4:$C$27,2,FALSE)</f>
        <v>#N/A</v>
      </c>
      <c r="G219" s="70" t="b">
        <f t="shared" si="105"/>
        <v>1</v>
      </c>
      <c r="H219" s="96">
        <f t="shared" si="133"/>
        <v>0</v>
      </c>
      <c r="I219" s="71"/>
      <c r="J219" s="78"/>
      <c r="K219" s="70" t="e">
        <f>VLOOKUP(J219,d!$F$4:$G$27,2,FALSE)</f>
        <v>#N/A</v>
      </c>
      <c r="L219" s="70" t="b">
        <f t="shared" si="125"/>
        <v>1</v>
      </c>
      <c r="M219" s="96">
        <f t="shared" si="134"/>
        <v>0</v>
      </c>
      <c r="N219" s="72"/>
      <c r="O219" s="71"/>
      <c r="P219" s="70" t="e">
        <f>VLOOKUP(O219,d!$J$4:$K$27,2,FALSE)</f>
        <v>#N/A</v>
      </c>
      <c r="Q219" s="70" t="b">
        <f t="shared" si="126"/>
        <v>1</v>
      </c>
      <c r="R219" s="96">
        <f t="shared" si="135"/>
        <v>0</v>
      </c>
      <c r="S219" s="71"/>
      <c r="T219" s="79"/>
      <c r="U219" s="70" t="e">
        <f>VLOOKUP(T219,d!$N$4:$O$27,2,FALSE)</f>
        <v>#N/A</v>
      </c>
      <c r="V219" s="70" t="b">
        <f t="shared" si="127"/>
        <v>1</v>
      </c>
      <c r="W219" s="96">
        <f t="shared" si="136"/>
        <v>0</v>
      </c>
      <c r="X219" s="73"/>
      <c r="Y219" s="71"/>
      <c r="Z219" s="70" t="e">
        <f>VLOOKUP(Y219,d!$B$32:$C$55,2,FALSE)</f>
        <v>#N/A</v>
      </c>
      <c r="AA219" s="70" t="b">
        <f t="shared" si="128"/>
        <v>1</v>
      </c>
      <c r="AB219" s="96">
        <f t="shared" si="137"/>
        <v>0</v>
      </c>
      <c r="AC219" s="73"/>
      <c r="AD219" s="71"/>
      <c r="AE219" s="70" t="e">
        <f>VLOOKUP(AD219,d!$F$32:$G$55,2,FALSE)</f>
        <v>#N/A</v>
      </c>
      <c r="AF219" s="70" t="b">
        <f t="shared" si="129"/>
        <v>1</v>
      </c>
      <c r="AG219" s="96">
        <f t="shared" si="138"/>
        <v>0</v>
      </c>
      <c r="AH219" s="73"/>
      <c r="AI219" s="71"/>
      <c r="AJ219" s="70" t="e">
        <f>VLOOKUP(AI219,d!$J$32:$K$55,2,FALSE)</f>
        <v>#N/A</v>
      </c>
      <c r="AK219" s="70" t="b">
        <f t="shared" si="130"/>
        <v>1</v>
      </c>
      <c r="AL219" s="96">
        <f t="shared" si="139"/>
        <v>0</v>
      </c>
      <c r="AM219" s="73"/>
      <c r="AN219" s="71"/>
      <c r="AO219" s="70" t="e">
        <f>VLOOKUP(AN219,d!$N$32:$O$55,2,FALSE)</f>
        <v>#N/A</v>
      </c>
      <c r="AP219" s="70" t="b">
        <f t="shared" si="131"/>
        <v>1</v>
      </c>
      <c r="AQ219" s="96">
        <f t="shared" si="140"/>
        <v>0</v>
      </c>
      <c r="AR219" s="73"/>
      <c r="AS219" s="74">
        <f t="shared" si="141"/>
        <v>0</v>
      </c>
      <c r="AT219" s="74">
        <f t="shared" si="142"/>
        <v>0</v>
      </c>
      <c r="AU219" s="75">
        <f t="shared" si="143"/>
        <v>0</v>
      </c>
      <c r="AV219" s="90">
        <f>IF(B216="I",0,(AU216+AU217+AU218+AU219-AY219))</f>
        <v>0</v>
      </c>
      <c r="AW219" s="93">
        <f>IF(B216="I",0,IF(BD219&gt;BD$6,0,BD219))</f>
        <v>0</v>
      </c>
      <c r="AX219" s="119">
        <f>MIN(AS216:AS219)</f>
        <v>0</v>
      </c>
      <c r="AY219" s="50">
        <f>MIN(AU216:AU219)</f>
        <v>0</v>
      </c>
      <c r="AZ219" s="50">
        <f>RANK(AU219,AU216:AU219,0)</f>
        <v>1</v>
      </c>
      <c r="BA219" s="118">
        <f>SUM(AS216:AS219)-AX219</f>
        <v>0</v>
      </c>
      <c r="BB219" s="118">
        <f>SUM(AT216:AT219)-(AY219-AX219)</f>
        <v>0</v>
      </c>
      <c r="BC219" s="52">
        <f>IF(B216="I","",IF(SUM(BA216:BB219)=0,AV219,SUM(BA216:BB219)))</f>
        <v>0</v>
      </c>
      <c r="BD219" s="52" t="str">
        <f>IF(B216="I","",IF(BC219=0,"",RANK(BC219,BC$8:BC$500,0)))</f>
        <v/>
      </c>
      <c r="BE219" s="52"/>
      <c r="BF219" s="52"/>
      <c r="BG219" s="52"/>
    </row>
    <row r="220" spans="1:59" ht="13.5" thickBot="1" x14ac:dyDescent="0.25">
      <c r="A220" s="28"/>
      <c r="B220" s="46"/>
      <c r="C220" s="114" t="s">
        <v>193</v>
      </c>
      <c r="D220" s="47"/>
      <c r="E220" s="57"/>
      <c r="F220" s="65" t="e">
        <f>VLOOKUP(E220,d!$B$4:$C$27,2,FALSE)</f>
        <v>#N/A</v>
      </c>
      <c r="G220" s="65" t="b">
        <f t="shared" si="105"/>
        <v>1</v>
      </c>
      <c r="H220" s="34">
        <f t="shared" si="133"/>
        <v>0</v>
      </c>
      <c r="I220" s="43"/>
      <c r="J220" s="57"/>
      <c r="K220" s="65" t="e">
        <f>VLOOKUP(J220,d!$F$4:$G$27,2,FALSE)</f>
        <v>#N/A</v>
      </c>
      <c r="L220" s="65" t="b">
        <f t="shared" si="125"/>
        <v>1</v>
      </c>
      <c r="M220" s="34">
        <f t="shared" si="134"/>
        <v>0</v>
      </c>
      <c r="N220" s="66"/>
      <c r="O220" s="57"/>
      <c r="P220" s="65" t="e">
        <f>VLOOKUP(O220,d!$J$4:$K$27,2,FALSE)</f>
        <v>#N/A</v>
      </c>
      <c r="Q220" s="65" t="b">
        <f t="shared" si="126"/>
        <v>1</v>
      </c>
      <c r="R220" s="34">
        <f t="shared" si="135"/>
        <v>0</v>
      </c>
      <c r="S220" s="57"/>
      <c r="T220" s="76"/>
      <c r="U220" s="65" t="e">
        <f>VLOOKUP(T220,d!$N$4:$O$27,2,FALSE)</f>
        <v>#N/A</v>
      </c>
      <c r="V220" s="65" t="b">
        <f t="shared" si="127"/>
        <v>1</v>
      </c>
      <c r="W220" s="34">
        <f t="shared" si="136"/>
        <v>0</v>
      </c>
      <c r="X220" s="43"/>
      <c r="Y220" s="57"/>
      <c r="Z220" s="65" t="e">
        <f>VLOOKUP(Y220,d!$B$32:$C$55,2,FALSE)</f>
        <v>#N/A</v>
      </c>
      <c r="AA220" s="65" t="b">
        <f t="shared" si="128"/>
        <v>1</v>
      </c>
      <c r="AB220" s="34">
        <f t="shared" si="137"/>
        <v>0</v>
      </c>
      <c r="AC220" s="43"/>
      <c r="AD220" s="57"/>
      <c r="AE220" s="65" t="e">
        <f>VLOOKUP(AD220,d!$F$32:$G$55,2,FALSE)</f>
        <v>#N/A</v>
      </c>
      <c r="AF220" s="65" t="b">
        <f t="shared" si="129"/>
        <v>1</v>
      </c>
      <c r="AG220" s="34">
        <f t="shared" si="138"/>
        <v>0</v>
      </c>
      <c r="AH220" s="43"/>
      <c r="AI220" s="57"/>
      <c r="AJ220" s="65" t="e">
        <f>VLOOKUP(AI220,d!$J$32:$K$55,2,FALSE)</f>
        <v>#N/A</v>
      </c>
      <c r="AK220" s="65" t="b">
        <f t="shared" si="130"/>
        <v>1</v>
      </c>
      <c r="AL220" s="34">
        <f t="shared" si="139"/>
        <v>0</v>
      </c>
      <c r="AM220" s="43"/>
      <c r="AN220" s="57"/>
      <c r="AO220" s="65" t="e">
        <f>VLOOKUP(AN220,d!$N$32:$O$55,2,FALSE)</f>
        <v>#N/A</v>
      </c>
      <c r="AP220" s="65" t="b">
        <f t="shared" si="131"/>
        <v>1</v>
      </c>
      <c r="AQ220" s="34">
        <f t="shared" si="140"/>
        <v>0</v>
      </c>
      <c r="AR220" s="43"/>
      <c r="AS220" s="67">
        <f t="shared" si="141"/>
        <v>0</v>
      </c>
      <c r="AT220" s="67">
        <f t="shared" si="142"/>
        <v>0</v>
      </c>
      <c r="AU220" s="67">
        <f t="shared" si="143"/>
        <v>0</v>
      </c>
      <c r="AV220" s="92" t="str">
        <f>IF(A220&gt;" ",A220,"")</f>
        <v/>
      </c>
      <c r="AW220" s="46" t="s">
        <v>107</v>
      </c>
      <c r="AX220" s="52"/>
      <c r="AZ220" s="50">
        <f>RANK(AU220,AU220:AU223,0)</f>
        <v>1</v>
      </c>
      <c r="BE220" s="52"/>
      <c r="BF220" s="52"/>
      <c r="BG220" s="52"/>
    </row>
    <row r="221" spans="1:59" ht="13.5" thickBot="1" x14ac:dyDescent="0.25">
      <c r="A221" s="25">
        <f>(A220)</f>
        <v>0</v>
      </c>
      <c r="B221" s="46">
        <f t="shared" si="144"/>
        <v>0</v>
      </c>
      <c r="C221" s="114" t="s">
        <v>194</v>
      </c>
      <c r="D221" s="47"/>
      <c r="E221" s="68"/>
      <c r="F221" s="65" t="e">
        <f>VLOOKUP(E221,d!$B$4:$C$27,2,FALSE)</f>
        <v>#N/A</v>
      </c>
      <c r="G221" s="65" t="b">
        <f t="shared" si="105"/>
        <v>1</v>
      </c>
      <c r="H221" s="34">
        <f t="shared" si="133"/>
        <v>0</v>
      </c>
      <c r="I221" s="57"/>
      <c r="J221" s="68"/>
      <c r="K221" s="65" t="e">
        <f>VLOOKUP(J221,d!$F$4:$G$27,2,FALSE)</f>
        <v>#N/A</v>
      </c>
      <c r="L221" s="65" t="b">
        <f t="shared" si="125"/>
        <v>1</v>
      </c>
      <c r="M221" s="34">
        <f t="shared" si="134"/>
        <v>0</v>
      </c>
      <c r="N221" s="66"/>
      <c r="O221" s="57"/>
      <c r="P221" s="65" t="e">
        <f>VLOOKUP(O221,d!$J$4:$K$27,2,FALSE)</f>
        <v>#N/A</v>
      </c>
      <c r="Q221" s="65" t="b">
        <f t="shared" si="126"/>
        <v>1</v>
      </c>
      <c r="R221" s="34">
        <f t="shared" si="135"/>
        <v>0</v>
      </c>
      <c r="S221" s="57"/>
      <c r="T221" s="76"/>
      <c r="U221" s="65" t="e">
        <f>VLOOKUP(T221,d!$N$4:$O$27,2,FALSE)</f>
        <v>#N/A</v>
      </c>
      <c r="V221" s="65" t="b">
        <f t="shared" si="127"/>
        <v>1</v>
      </c>
      <c r="W221" s="34">
        <f t="shared" si="136"/>
        <v>0</v>
      </c>
      <c r="X221" s="43"/>
      <c r="Y221" s="57"/>
      <c r="Z221" s="65" t="e">
        <f>VLOOKUP(Y221,d!$B$32:$C$55,2,FALSE)</f>
        <v>#N/A</v>
      </c>
      <c r="AA221" s="65" t="b">
        <f t="shared" si="128"/>
        <v>1</v>
      </c>
      <c r="AB221" s="34">
        <f t="shared" si="137"/>
        <v>0</v>
      </c>
      <c r="AC221" s="43"/>
      <c r="AD221" s="57"/>
      <c r="AE221" s="65" t="e">
        <f>VLOOKUP(AD221,d!$F$32:$G$55,2,FALSE)</f>
        <v>#N/A</v>
      </c>
      <c r="AF221" s="65" t="b">
        <f t="shared" si="129"/>
        <v>1</v>
      </c>
      <c r="AG221" s="34">
        <f t="shared" si="138"/>
        <v>0</v>
      </c>
      <c r="AH221" s="43"/>
      <c r="AI221" s="57"/>
      <c r="AJ221" s="65" t="e">
        <f>VLOOKUP(AI221,d!$J$32:$K$55,2,FALSE)</f>
        <v>#N/A</v>
      </c>
      <c r="AK221" s="65" t="b">
        <f t="shared" si="130"/>
        <v>1</v>
      </c>
      <c r="AL221" s="34">
        <f t="shared" si="139"/>
        <v>0</v>
      </c>
      <c r="AM221" s="43"/>
      <c r="AN221" s="57"/>
      <c r="AO221" s="65" t="e">
        <f>VLOOKUP(AN221,d!$N$32:$O$55,2,FALSE)</f>
        <v>#N/A</v>
      </c>
      <c r="AP221" s="65" t="b">
        <f t="shared" si="131"/>
        <v>1</v>
      </c>
      <c r="AQ221" s="34">
        <f t="shared" si="140"/>
        <v>0</v>
      </c>
      <c r="AR221" s="43"/>
      <c r="AS221" s="67">
        <f t="shared" si="141"/>
        <v>0</v>
      </c>
      <c r="AT221" s="67">
        <f t="shared" si="142"/>
        <v>0</v>
      </c>
      <c r="AU221" s="26">
        <f t="shared" si="143"/>
        <v>0</v>
      </c>
      <c r="AV221" s="91">
        <f>IF(B220="I",0,SUM(BA220:BA223))</f>
        <v>0</v>
      </c>
      <c r="AW221" s="91">
        <f>IF(AV221=0,0,RANK(AV221,BA$8:BA$1202,0))</f>
        <v>0</v>
      </c>
      <c r="AX221" s="52"/>
      <c r="AZ221" s="50">
        <f>RANK(AU221,AU220:AU223,0)</f>
        <v>1</v>
      </c>
      <c r="BE221" s="52"/>
      <c r="BF221" s="52"/>
      <c r="BG221" s="52"/>
    </row>
    <row r="222" spans="1:59" ht="13.5" thickBot="1" x14ac:dyDescent="0.25">
      <c r="A222" s="25">
        <f>(A221)</f>
        <v>0</v>
      </c>
      <c r="B222" s="46">
        <f t="shared" si="144"/>
        <v>0</v>
      </c>
      <c r="C222" s="114" t="s">
        <v>195</v>
      </c>
      <c r="D222" s="48"/>
      <c r="E222" s="68"/>
      <c r="F222" s="65" t="e">
        <f>VLOOKUP(E222,d!$B$4:$C$27,2,FALSE)</f>
        <v>#N/A</v>
      </c>
      <c r="G222" s="65" t="b">
        <f t="shared" si="105"/>
        <v>1</v>
      </c>
      <c r="H222" s="34">
        <f t="shared" si="133"/>
        <v>0</v>
      </c>
      <c r="I222" s="57"/>
      <c r="J222" s="68"/>
      <c r="K222" s="65" t="e">
        <f>VLOOKUP(J222,d!$F$4:$G$27,2,FALSE)</f>
        <v>#N/A</v>
      </c>
      <c r="L222" s="65" t="b">
        <f t="shared" si="125"/>
        <v>1</v>
      </c>
      <c r="M222" s="34">
        <f t="shared" si="134"/>
        <v>0</v>
      </c>
      <c r="N222" s="66"/>
      <c r="O222" s="57"/>
      <c r="P222" s="65" t="e">
        <f>VLOOKUP(O222,d!$J$4:$K$27,2,FALSE)</f>
        <v>#N/A</v>
      </c>
      <c r="Q222" s="65" t="b">
        <f t="shared" si="126"/>
        <v>1</v>
      </c>
      <c r="R222" s="34">
        <f t="shared" si="135"/>
        <v>0</v>
      </c>
      <c r="S222" s="57"/>
      <c r="T222" s="76"/>
      <c r="U222" s="65" t="e">
        <f>VLOOKUP(T222,d!$N$4:$O$27,2,FALSE)</f>
        <v>#N/A</v>
      </c>
      <c r="V222" s="65" t="b">
        <f t="shared" si="127"/>
        <v>1</v>
      </c>
      <c r="W222" s="34">
        <f t="shared" si="136"/>
        <v>0</v>
      </c>
      <c r="X222" s="43"/>
      <c r="Y222" s="57"/>
      <c r="Z222" s="65" t="e">
        <f>VLOOKUP(Y222,d!$B$32:$C$55,2,FALSE)</f>
        <v>#N/A</v>
      </c>
      <c r="AA222" s="65" t="b">
        <f t="shared" si="128"/>
        <v>1</v>
      </c>
      <c r="AB222" s="34">
        <f t="shared" si="137"/>
        <v>0</v>
      </c>
      <c r="AC222" s="43"/>
      <c r="AD222" s="57"/>
      <c r="AE222" s="65" t="e">
        <f>VLOOKUP(AD222,d!$F$32:$G$55,2,FALSE)</f>
        <v>#N/A</v>
      </c>
      <c r="AF222" s="65" t="b">
        <f t="shared" si="129"/>
        <v>1</v>
      </c>
      <c r="AG222" s="34">
        <f t="shared" si="138"/>
        <v>0</v>
      </c>
      <c r="AH222" s="43"/>
      <c r="AI222" s="57"/>
      <c r="AJ222" s="65" t="e">
        <f>VLOOKUP(AI222,d!$J$32:$K$55,2,FALSE)</f>
        <v>#N/A</v>
      </c>
      <c r="AK222" s="65" t="b">
        <f t="shared" si="130"/>
        <v>1</v>
      </c>
      <c r="AL222" s="34">
        <f t="shared" si="139"/>
        <v>0</v>
      </c>
      <c r="AM222" s="43"/>
      <c r="AN222" s="57"/>
      <c r="AO222" s="65" t="e">
        <f>VLOOKUP(AN222,d!$N$32:$O$55,2,FALSE)</f>
        <v>#N/A</v>
      </c>
      <c r="AP222" s="65" t="b">
        <f t="shared" si="131"/>
        <v>1</v>
      </c>
      <c r="AQ222" s="34">
        <f t="shared" si="140"/>
        <v>0</v>
      </c>
      <c r="AR222" s="43"/>
      <c r="AS222" s="67">
        <f t="shared" si="141"/>
        <v>0</v>
      </c>
      <c r="AT222" s="67">
        <f t="shared" si="142"/>
        <v>0</v>
      </c>
      <c r="AU222" s="26">
        <f t="shared" si="143"/>
        <v>0</v>
      </c>
      <c r="AV222" s="94">
        <f>IF(B220="I",0,SUM(BB220:BB223))</f>
        <v>0</v>
      </c>
      <c r="AW222" s="94">
        <f>IF(AV222=0,0,RANK(AV222,BB$8:BB$1202,0))</f>
        <v>0</v>
      </c>
      <c r="AX222" s="52"/>
      <c r="AZ222" s="50">
        <f>RANK(AU222,AU220:AU223,0)</f>
        <v>1</v>
      </c>
      <c r="BE222" s="52"/>
      <c r="BF222" s="52"/>
      <c r="BG222" s="52"/>
    </row>
    <row r="223" spans="1:59" ht="13.5" thickBot="1" x14ac:dyDescent="0.25">
      <c r="A223" s="46">
        <f>(A222)</f>
        <v>0</v>
      </c>
      <c r="B223" s="46">
        <f t="shared" si="144"/>
        <v>0</v>
      </c>
      <c r="C223" s="115" t="s">
        <v>196</v>
      </c>
      <c r="D223" s="49"/>
      <c r="E223" s="69"/>
      <c r="F223" s="70" t="e">
        <f>VLOOKUP(E223,d!$B$4:$C$27,2,FALSE)</f>
        <v>#N/A</v>
      </c>
      <c r="G223" s="70" t="b">
        <f t="shared" si="105"/>
        <v>1</v>
      </c>
      <c r="H223" s="96">
        <f t="shared" si="133"/>
        <v>0</v>
      </c>
      <c r="I223" s="71"/>
      <c r="J223" s="78"/>
      <c r="K223" s="70" t="e">
        <f>VLOOKUP(J223,d!$F$4:$G$27,2,FALSE)</f>
        <v>#N/A</v>
      </c>
      <c r="L223" s="70" t="b">
        <f t="shared" si="125"/>
        <v>1</v>
      </c>
      <c r="M223" s="96">
        <f t="shared" si="134"/>
        <v>0</v>
      </c>
      <c r="N223" s="72"/>
      <c r="O223" s="71"/>
      <c r="P223" s="70" t="e">
        <f>VLOOKUP(O223,d!$J$4:$K$27,2,FALSE)</f>
        <v>#N/A</v>
      </c>
      <c r="Q223" s="70" t="b">
        <f t="shared" si="126"/>
        <v>1</v>
      </c>
      <c r="R223" s="96">
        <f t="shared" si="135"/>
        <v>0</v>
      </c>
      <c r="S223" s="71"/>
      <c r="T223" s="79"/>
      <c r="U223" s="70" t="e">
        <f>VLOOKUP(T223,d!$N$4:$O$27,2,FALSE)</f>
        <v>#N/A</v>
      </c>
      <c r="V223" s="70" t="b">
        <f t="shared" si="127"/>
        <v>1</v>
      </c>
      <c r="W223" s="96">
        <f t="shared" si="136"/>
        <v>0</v>
      </c>
      <c r="X223" s="73"/>
      <c r="Y223" s="71"/>
      <c r="Z223" s="70" t="e">
        <f>VLOOKUP(Y223,d!$B$32:$C$55,2,FALSE)</f>
        <v>#N/A</v>
      </c>
      <c r="AA223" s="70" t="b">
        <f t="shared" si="128"/>
        <v>1</v>
      </c>
      <c r="AB223" s="96">
        <f t="shared" si="137"/>
        <v>0</v>
      </c>
      <c r="AC223" s="73"/>
      <c r="AD223" s="71"/>
      <c r="AE223" s="70" t="e">
        <f>VLOOKUP(AD223,d!$F$32:$G$55,2,FALSE)</f>
        <v>#N/A</v>
      </c>
      <c r="AF223" s="70" t="b">
        <f t="shared" si="129"/>
        <v>1</v>
      </c>
      <c r="AG223" s="96">
        <f t="shared" si="138"/>
        <v>0</v>
      </c>
      <c r="AH223" s="73"/>
      <c r="AI223" s="71"/>
      <c r="AJ223" s="70" t="e">
        <f>VLOOKUP(AI223,d!$J$32:$K$55,2,FALSE)</f>
        <v>#N/A</v>
      </c>
      <c r="AK223" s="70" t="b">
        <f t="shared" si="130"/>
        <v>1</v>
      </c>
      <c r="AL223" s="96">
        <f t="shared" si="139"/>
        <v>0</v>
      </c>
      <c r="AM223" s="73"/>
      <c r="AN223" s="71"/>
      <c r="AO223" s="70" t="e">
        <f>VLOOKUP(AN223,d!$N$32:$O$55,2,FALSE)</f>
        <v>#N/A</v>
      </c>
      <c r="AP223" s="70" t="b">
        <f t="shared" si="131"/>
        <v>1</v>
      </c>
      <c r="AQ223" s="96">
        <f t="shared" si="140"/>
        <v>0</v>
      </c>
      <c r="AR223" s="73"/>
      <c r="AS223" s="74">
        <f t="shared" si="141"/>
        <v>0</v>
      </c>
      <c r="AT223" s="74">
        <f t="shared" si="142"/>
        <v>0</v>
      </c>
      <c r="AU223" s="75">
        <f t="shared" si="143"/>
        <v>0</v>
      </c>
      <c r="AV223" s="90">
        <f>IF(B220="I",0,(AU220+AU221+AU222+AU223-AY223))</f>
        <v>0</v>
      </c>
      <c r="AW223" s="93">
        <f>IF(B220="I",0,IF(BD223&gt;BD$6,0,BD223))</f>
        <v>0</v>
      </c>
      <c r="AX223" s="119">
        <f>MIN(AS220:AS223)</f>
        <v>0</v>
      </c>
      <c r="AY223" s="50">
        <f>MIN(AU220:AU223)</f>
        <v>0</v>
      </c>
      <c r="AZ223" s="50">
        <f>RANK(AU223,AU220:AU223,0)</f>
        <v>1</v>
      </c>
      <c r="BA223" s="118">
        <f>SUM(AS220:AS223)-AX223</f>
        <v>0</v>
      </c>
      <c r="BB223" s="118">
        <f>SUM(AT220:AT223)-(AY223-AX223)</f>
        <v>0</v>
      </c>
      <c r="BC223" s="52">
        <f>IF(B220="I","",IF(SUM(BA220:BB223)=0,AV223,SUM(BA220:BB223)))</f>
        <v>0</v>
      </c>
      <c r="BD223" s="52" t="str">
        <f>IF(B220="I","",IF(BC223=0,"",RANK(BC223,BC$8:BC$500,0)))</f>
        <v/>
      </c>
      <c r="BE223" s="52"/>
      <c r="BF223" s="52"/>
      <c r="BG223" s="52"/>
    </row>
    <row r="224" spans="1:59" ht="13.5" thickBot="1" x14ac:dyDescent="0.25">
      <c r="A224" s="28"/>
      <c r="B224" s="46"/>
      <c r="C224" s="114" t="s">
        <v>197</v>
      </c>
      <c r="D224" s="47"/>
      <c r="E224" s="57"/>
      <c r="F224" s="65" t="e">
        <f>VLOOKUP(E224,d!$B$4:$C$27,2,FALSE)</f>
        <v>#N/A</v>
      </c>
      <c r="G224" s="65" t="b">
        <f t="shared" si="105"/>
        <v>1</v>
      </c>
      <c r="H224" s="34">
        <f t="shared" si="133"/>
        <v>0</v>
      </c>
      <c r="I224" s="43"/>
      <c r="J224" s="57"/>
      <c r="K224" s="65" t="e">
        <f>VLOOKUP(J224,d!$F$4:$G$27,2,FALSE)</f>
        <v>#N/A</v>
      </c>
      <c r="L224" s="65" t="b">
        <f t="shared" si="125"/>
        <v>1</v>
      </c>
      <c r="M224" s="34">
        <f t="shared" si="134"/>
        <v>0</v>
      </c>
      <c r="N224" s="66"/>
      <c r="O224" s="57"/>
      <c r="P224" s="65" t="e">
        <f>VLOOKUP(O224,d!$J$4:$K$27,2,FALSE)</f>
        <v>#N/A</v>
      </c>
      <c r="Q224" s="65" t="b">
        <f t="shared" si="126"/>
        <v>1</v>
      </c>
      <c r="R224" s="34">
        <f t="shared" si="135"/>
        <v>0</v>
      </c>
      <c r="S224" s="57"/>
      <c r="T224" s="76"/>
      <c r="U224" s="65" t="e">
        <f>VLOOKUP(T224,d!$N$4:$O$27,2,FALSE)</f>
        <v>#N/A</v>
      </c>
      <c r="V224" s="65" t="b">
        <f t="shared" si="127"/>
        <v>1</v>
      </c>
      <c r="W224" s="34">
        <f t="shared" si="136"/>
        <v>0</v>
      </c>
      <c r="X224" s="43"/>
      <c r="Y224" s="57"/>
      <c r="Z224" s="65" t="e">
        <f>VLOOKUP(Y224,d!$B$32:$C$55,2,FALSE)</f>
        <v>#N/A</v>
      </c>
      <c r="AA224" s="65" t="b">
        <f t="shared" si="128"/>
        <v>1</v>
      </c>
      <c r="AB224" s="34">
        <f t="shared" si="137"/>
        <v>0</v>
      </c>
      <c r="AC224" s="43"/>
      <c r="AD224" s="57"/>
      <c r="AE224" s="65" t="e">
        <f>VLOOKUP(AD224,d!$F$32:$G$55,2,FALSE)</f>
        <v>#N/A</v>
      </c>
      <c r="AF224" s="65" t="b">
        <f t="shared" si="129"/>
        <v>1</v>
      </c>
      <c r="AG224" s="34">
        <f t="shared" si="138"/>
        <v>0</v>
      </c>
      <c r="AH224" s="43"/>
      <c r="AI224" s="57"/>
      <c r="AJ224" s="65" t="e">
        <f>VLOOKUP(AI224,d!$J$32:$K$55,2,FALSE)</f>
        <v>#N/A</v>
      </c>
      <c r="AK224" s="65" t="b">
        <f t="shared" si="130"/>
        <v>1</v>
      </c>
      <c r="AL224" s="34">
        <f t="shared" si="139"/>
        <v>0</v>
      </c>
      <c r="AM224" s="43"/>
      <c r="AN224" s="57"/>
      <c r="AO224" s="65" t="e">
        <f>VLOOKUP(AN224,d!$N$32:$O$55,2,FALSE)</f>
        <v>#N/A</v>
      </c>
      <c r="AP224" s="65" t="b">
        <f t="shared" si="131"/>
        <v>1</v>
      </c>
      <c r="AQ224" s="34">
        <f t="shared" si="140"/>
        <v>0</v>
      </c>
      <c r="AR224" s="43"/>
      <c r="AS224" s="67">
        <f t="shared" si="141"/>
        <v>0</v>
      </c>
      <c r="AT224" s="67">
        <f t="shared" si="142"/>
        <v>0</v>
      </c>
      <c r="AU224" s="67">
        <f t="shared" si="143"/>
        <v>0</v>
      </c>
      <c r="AV224" s="92" t="str">
        <f>IF(A224&gt;" ",A224,"")</f>
        <v/>
      </c>
      <c r="AW224" s="46" t="s">
        <v>107</v>
      </c>
      <c r="AX224" s="52"/>
      <c r="AZ224" s="50">
        <f>RANK(AU224,AU224:AU227,0)</f>
        <v>1</v>
      </c>
      <c r="BE224" s="52"/>
      <c r="BF224" s="52"/>
      <c r="BG224" s="52"/>
    </row>
    <row r="225" spans="1:59" ht="13.5" thickBot="1" x14ac:dyDescent="0.25">
      <c r="A225" s="25">
        <f>(A224)</f>
        <v>0</v>
      </c>
      <c r="B225" s="46">
        <f t="shared" si="144"/>
        <v>0</v>
      </c>
      <c r="C225" s="114" t="s">
        <v>198</v>
      </c>
      <c r="D225" s="47"/>
      <c r="E225" s="68"/>
      <c r="F225" s="65" t="e">
        <f>VLOOKUP(E225,d!$B$4:$C$27,2,FALSE)</f>
        <v>#N/A</v>
      </c>
      <c r="G225" s="65" t="b">
        <f t="shared" si="105"/>
        <v>1</v>
      </c>
      <c r="H225" s="34">
        <f t="shared" si="133"/>
        <v>0</v>
      </c>
      <c r="I225" s="57"/>
      <c r="J225" s="68"/>
      <c r="K225" s="65" t="e">
        <f>VLOOKUP(J225,d!$F$4:$G$27,2,FALSE)</f>
        <v>#N/A</v>
      </c>
      <c r="L225" s="65" t="b">
        <f t="shared" si="125"/>
        <v>1</v>
      </c>
      <c r="M225" s="34">
        <f t="shared" si="134"/>
        <v>0</v>
      </c>
      <c r="N225" s="66"/>
      <c r="O225" s="57"/>
      <c r="P225" s="65" t="e">
        <f>VLOOKUP(O225,d!$J$4:$K$27,2,FALSE)</f>
        <v>#N/A</v>
      </c>
      <c r="Q225" s="65" t="b">
        <f t="shared" si="126"/>
        <v>1</v>
      </c>
      <c r="R225" s="34">
        <f t="shared" si="135"/>
        <v>0</v>
      </c>
      <c r="S225" s="57"/>
      <c r="T225" s="76"/>
      <c r="U225" s="65" t="e">
        <f>VLOOKUP(T225,d!$N$4:$O$27,2,FALSE)</f>
        <v>#N/A</v>
      </c>
      <c r="V225" s="65" t="b">
        <f t="shared" si="127"/>
        <v>1</v>
      </c>
      <c r="W225" s="34">
        <f t="shared" si="136"/>
        <v>0</v>
      </c>
      <c r="X225" s="43"/>
      <c r="Y225" s="57"/>
      <c r="Z225" s="65" t="e">
        <f>VLOOKUP(Y225,d!$B$32:$C$55,2,FALSE)</f>
        <v>#N/A</v>
      </c>
      <c r="AA225" s="65" t="b">
        <f t="shared" si="128"/>
        <v>1</v>
      </c>
      <c r="AB225" s="34">
        <f t="shared" si="137"/>
        <v>0</v>
      </c>
      <c r="AC225" s="43"/>
      <c r="AD225" s="57"/>
      <c r="AE225" s="65" t="e">
        <f>VLOOKUP(AD225,d!$F$32:$G$55,2,FALSE)</f>
        <v>#N/A</v>
      </c>
      <c r="AF225" s="65" t="b">
        <f t="shared" si="129"/>
        <v>1</v>
      </c>
      <c r="AG225" s="34">
        <f t="shared" si="138"/>
        <v>0</v>
      </c>
      <c r="AH225" s="43"/>
      <c r="AI225" s="57"/>
      <c r="AJ225" s="65" t="e">
        <f>VLOOKUP(AI225,d!$J$32:$K$55,2,FALSE)</f>
        <v>#N/A</v>
      </c>
      <c r="AK225" s="65" t="b">
        <f t="shared" si="130"/>
        <v>1</v>
      </c>
      <c r="AL225" s="34">
        <f t="shared" si="139"/>
        <v>0</v>
      </c>
      <c r="AM225" s="43"/>
      <c r="AN225" s="57"/>
      <c r="AO225" s="65" t="e">
        <f>VLOOKUP(AN225,d!$N$32:$O$55,2,FALSE)</f>
        <v>#N/A</v>
      </c>
      <c r="AP225" s="65" t="b">
        <f t="shared" si="131"/>
        <v>1</v>
      </c>
      <c r="AQ225" s="34">
        <f t="shared" si="140"/>
        <v>0</v>
      </c>
      <c r="AR225" s="43"/>
      <c r="AS225" s="67">
        <f t="shared" si="141"/>
        <v>0</v>
      </c>
      <c r="AT225" s="67">
        <f t="shared" si="142"/>
        <v>0</v>
      </c>
      <c r="AU225" s="26">
        <f t="shared" si="143"/>
        <v>0</v>
      </c>
      <c r="AV225" s="91">
        <f>IF(B224="I",0,SUM(BA224:BA227))</f>
        <v>0</v>
      </c>
      <c r="AW225" s="91">
        <f>IF(AV225=0,0,RANK(AV225,BA$8:BA$1202,0))</f>
        <v>0</v>
      </c>
      <c r="AX225" s="52"/>
      <c r="AZ225" s="50">
        <f>RANK(AU225,AU224:AU227,0)</f>
        <v>1</v>
      </c>
      <c r="BE225" s="52"/>
      <c r="BF225" s="52"/>
      <c r="BG225" s="52"/>
    </row>
    <row r="226" spans="1:59" ht="13.5" thickBot="1" x14ac:dyDescent="0.25">
      <c r="A226" s="25">
        <f>(A225)</f>
        <v>0</v>
      </c>
      <c r="B226" s="46">
        <f t="shared" si="144"/>
        <v>0</v>
      </c>
      <c r="C226" s="114" t="s">
        <v>199</v>
      </c>
      <c r="D226" s="48"/>
      <c r="E226" s="68"/>
      <c r="F226" s="65" t="e">
        <f>VLOOKUP(E226,d!$B$4:$C$27,2,FALSE)</f>
        <v>#N/A</v>
      </c>
      <c r="G226" s="65" t="b">
        <f t="shared" si="105"/>
        <v>1</v>
      </c>
      <c r="H226" s="34">
        <f t="shared" si="133"/>
        <v>0</v>
      </c>
      <c r="I226" s="57"/>
      <c r="J226" s="68"/>
      <c r="K226" s="65" t="e">
        <f>VLOOKUP(J226,d!$F$4:$G$27,2,FALSE)</f>
        <v>#N/A</v>
      </c>
      <c r="L226" s="65" t="b">
        <f t="shared" si="125"/>
        <v>1</v>
      </c>
      <c r="M226" s="34">
        <f t="shared" si="134"/>
        <v>0</v>
      </c>
      <c r="N226" s="66"/>
      <c r="O226" s="57"/>
      <c r="P226" s="65" t="e">
        <f>VLOOKUP(O226,d!$J$4:$K$27,2,FALSE)</f>
        <v>#N/A</v>
      </c>
      <c r="Q226" s="65" t="b">
        <f t="shared" si="126"/>
        <v>1</v>
      </c>
      <c r="R226" s="34">
        <f t="shared" si="135"/>
        <v>0</v>
      </c>
      <c r="S226" s="57"/>
      <c r="T226" s="76"/>
      <c r="U226" s="65" t="e">
        <f>VLOOKUP(T226,d!$N$4:$O$27,2,FALSE)</f>
        <v>#N/A</v>
      </c>
      <c r="V226" s="65" t="b">
        <f t="shared" si="127"/>
        <v>1</v>
      </c>
      <c r="W226" s="34">
        <f t="shared" si="136"/>
        <v>0</v>
      </c>
      <c r="X226" s="43"/>
      <c r="Y226" s="57"/>
      <c r="Z226" s="65" t="e">
        <f>VLOOKUP(Y226,d!$B$32:$C$55,2,FALSE)</f>
        <v>#N/A</v>
      </c>
      <c r="AA226" s="65" t="b">
        <f t="shared" si="128"/>
        <v>1</v>
      </c>
      <c r="AB226" s="34">
        <f t="shared" si="137"/>
        <v>0</v>
      </c>
      <c r="AC226" s="43"/>
      <c r="AD226" s="57"/>
      <c r="AE226" s="65" t="e">
        <f>VLOOKUP(AD226,d!$F$32:$G$55,2,FALSE)</f>
        <v>#N/A</v>
      </c>
      <c r="AF226" s="65" t="b">
        <f t="shared" si="129"/>
        <v>1</v>
      </c>
      <c r="AG226" s="34">
        <f t="shared" si="138"/>
        <v>0</v>
      </c>
      <c r="AH226" s="43"/>
      <c r="AI226" s="57"/>
      <c r="AJ226" s="65" t="e">
        <f>VLOOKUP(AI226,d!$J$32:$K$55,2,FALSE)</f>
        <v>#N/A</v>
      </c>
      <c r="AK226" s="65" t="b">
        <f t="shared" si="130"/>
        <v>1</v>
      </c>
      <c r="AL226" s="34">
        <f t="shared" si="139"/>
        <v>0</v>
      </c>
      <c r="AM226" s="43"/>
      <c r="AN226" s="57"/>
      <c r="AO226" s="65" t="e">
        <f>VLOOKUP(AN226,d!$N$32:$O$55,2,FALSE)</f>
        <v>#N/A</v>
      </c>
      <c r="AP226" s="65" t="b">
        <f t="shared" si="131"/>
        <v>1</v>
      </c>
      <c r="AQ226" s="34">
        <f t="shared" si="140"/>
        <v>0</v>
      </c>
      <c r="AR226" s="43"/>
      <c r="AS226" s="67">
        <f t="shared" si="141"/>
        <v>0</v>
      </c>
      <c r="AT226" s="67">
        <f t="shared" si="142"/>
        <v>0</v>
      </c>
      <c r="AU226" s="26">
        <f t="shared" si="143"/>
        <v>0</v>
      </c>
      <c r="AV226" s="94">
        <f>IF(B224="I",0,SUM(BB224:BB227))</f>
        <v>0</v>
      </c>
      <c r="AW226" s="94">
        <f>IF(AV226=0,0,RANK(AV226,BB$8:BB$1202,0))</f>
        <v>0</v>
      </c>
      <c r="AX226" s="52"/>
      <c r="AZ226" s="50">
        <f>RANK(AU226,AU224:AU227,0)</f>
        <v>1</v>
      </c>
      <c r="BE226" s="52"/>
      <c r="BF226" s="52"/>
      <c r="BG226" s="52"/>
    </row>
    <row r="227" spans="1:59" ht="13.5" thickBot="1" x14ac:dyDescent="0.25">
      <c r="A227" s="46">
        <f>(A226)</f>
        <v>0</v>
      </c>
      <c r="B227" s="46">
        <f t="shared" si="144"/>
        <v>0</v>
      </c>
      <c r="C227" s="115" t="s">
        <v>200</v>
      </c>
      <c r="D227" s="49"/>
      <c r="E227" s="69"/>
      <c r="F227" s="70" t="e">
        <f>VLOOKUP(E227,d!$B$4:$C$27,2,FALSE)</f>
        <v>#N/A</v>
      </c>
      <c r="G227" s="70" t="b">
        <f t="shared" si="105"/>
        <v>1</v>
      </c>
      <c r="H227" s="96">
        <f t="shared" si="133"/>
        <v>0</v>
      </c>
      <c r="I227" s="71"/>
      <c r="J227" s="78"/>
      <c r="K227" s="70" t="e">
        <f>VLOOKUP(J227,d!$F$4:$G$27,2,FALSE)</f>
        <v>#N/A</v>
      </c>
      <c r="L227" s="70" t="b">
        <f t="shared" si="125"/>
        <v>1</v>
      </c>
      <c r="M227" s="96">
        <f t="shared" si="134"/>
        <v>0</v>
      </c>
      <c r="N227" s="72"/>
      <c r="O227" s="71"/>
      <c r="P227" s="70" t="e">
        <f>VLOOKUP(O227,d!$J$4:$K$27,2,FALSE)</f>
        <v>#N/A</v>
      </c>
      <c r="Q227" s="70" t="b">
        <f t="shared" si="126"/>
        <v>1</v>
      </c>
      <c r="R227" s="96">
        <f t="shared" si="135"/>
        <v>0</v>
      </c>
      <c r="S227" s="71"/>
      <c r="T227" s="79"/>
      <c r="U227" s="70" t="e">
        <f>VLOOKUP(T227,d!$N$4:$O$27,2,FALSE)</f>
        <v>#N/A</v>
      </c>
      <c r="V227" s="70" t="b">
        <f t="shared" si="127"/>
        <v>1</v>
      </c>
      <c r="W227" s="96">
        <f t="shared" si="136"/>
        <v>0</v>
      </c>
      <c r="X227" s="73"/>
      <c r="Y227" s="71"/>
      <c r="Z227" s="70" t="e">
        <f>VLOOKUP(Y227,d!$B$32:$C$55,2,FALSE)</f>
        <v>#N/A</v>
      </c>
      <c r="AA227" s="70" t="b">
        <f t="shared" si="128"/>
        <v>1</v>
      </c>
      <c r="AB227" s="96">
        <f t="shared" si="137"/>
        <v>0</v>
      </c>
      <c r="AC227" s="73"/>
      <c r="AD227" s="71"/>
      <c r="AE227" s="70" t="e">
        <f>VLOOKUP(AD227,d!$F$32:$G$55,2,FALSE)</f>
        <v>#N/A</v>
      </c>
      <c r="AF227" s="70" t="b">
        <f t="shared" si="129"/>
        <v>1</v>
      </c>
      <c r="AG227" s="96">
        <f t="shared" si="138"/>
        <v>0</v>
      </c>
      <c r="AH227" s="73"/>
      <c r="AI227" s="71"/>
      <c r="AJ227" s="70" t="e">
        <f>VLOOKUP(AI227,d!$J$32:$K$55,2,FALSE)</f>
        <v>#N/A</v>
      </c>
      <c r="AK227" s="70" t="b">
        <f t="shared" si="130"/>
        <v>1</v>
      </c>
      <c r="AL227" s="96">
        <f t="shared" si="139"/>
        <v>0</v>
      </c>
      <c r="AM227" s="73"/>
      <c r="AN227" s="71"/>
      <c r="AO227" s="70" t="e">
        <f>VLOOKUP(AN227,d!$N$32:$O$55,2,FALSE)</f>
        <v>#N/A</v>
      </c>
      <c r="AP227" s="70" t="b">
        <f t="shared" si="131"/>
        <v>1</v>
      </c>
      <c r="AQ227" s="96">
        <f t="shared" si="140"/>
        <v>0</v>
      </c>
      <c r="AR227" s="73"/>
      <c r="AS227" s="74">
        <f t="shared" si="141"/>
        <v>0</v>
      </c>
      <c r="AT227" s="74">
        <f t="shared" si="142"/>
        <v>0</v>
      </c>
      <c r="AU227" s="75">
        <f t="shared" si="143"/>
        <v>0</v>
      </c>
      <c r="AV227" s="90">
        <f>IF(B224="I",0,(AU224+AU225+AU226+AU227-AY227))</f>
        <v>0</v>
      </c>
      <c r="AW227" s="93">
        <f>IF(B224="I",0,IF(BD227&gt;BD$6,0,BD227))</f>
        <v>0</v>
      </c>
      <c r="AX227" s="119">
        <f>MIN(AS224:AS227)</f>
        <v>0</v>
      </c>
      <c r="AY227" s="50">
        <f>MIN(AU224:AU227)</f>
        <v>0</v>
      </c>
      <c r="AZ227" s="50">
        <f>RANK(AU227,AU224:AU227,0)</f>
        <v>1</v>
      </c>
      <c r="BA227" s="118">
        <f>SUM(AS224:AS227)-AX227</f>
        <v>0</v>
      </c>
      <c r="BB227" s="118">
        <f>SUM(AT224:AT227)-(AY227-AX227)</f>
        <v>0</v>
      </c>
      <c r="BC227" s="52">
        <f>IF(B224="I","",IF(SUM(BA224:BB227)=0,AV227,SUM(BA224:BB227)))</f>
        <v>0</v>
      </c>
      <c r="BD227" s="52" t="str">
        <f>IF(B224="I","",IF(BC227=0,"",RANK(BC227,BC$8:BC$500,0)))</f>
        <v/>
      </c>
      <c r="BE227" s="52"/>
      <c r="BF227" s="52"/>
      <c r="BG227" s="52"/>
    </row>
    <row r="228" spans="1:59" ht="13.5" thickBot="1" x14ac:dyDescent="0.25">
      <c r="A228" s="28"/>
      <c r="B228" s="46"/>
      <c r="C228" s="114" t="s">
        <v>201</v>
      </c>
      <c r="D228" s="47"/>
      <c r="E228" s="57"/>
      <c r="F228" s="65" t="e">
        <f>VLOOKUP(E228,d!$B$4:$C$27,2,FALSE)</f>
        <v>#N/A</v>
      </c>
      <c r="G228" s="65" t="b">
        <f t="shared" si="105"/>
        <v>1</v>
      </c>
      <c r="H228" s="34">
        <f t="shared" si="133"/>
        <v>0</v>
      </c>
      <c r="I228" s="43"/>
      <c r="J228" s="57"/>
      <c r="K228" s="65" t="e">
        <f>VLOOKUP(J228,d!$F$4:$G$27,2,FALSE)</f>
        <v>#N/A</v>
      </c>
      <c r="L228" s="65" t="b">
        <f t="shared" si="125"/>
        <v>1</v>
      </c>
      <c r="M228" s="34">
        <f t="shared" si="134"/>
        <v>0</v>
      </c>
      <c r="N228" s="66"/>
      <c r="O228" s="57"/>
      <c r="P228" s="65" t="e">
        <f>VLOOKUP(O228,d!$J$4:$K$27,2,FALSE)</f>
        <v>#N/A</v>
      </c>
      <c r="Q228" s="65" t="b">
        <f t="shared" si="126"/>
        <v>1</v>
      </c>
      <c r="R228" s="34">
        <f t="shared" si="135"/>
        <v>0</v>
      </c>
      <c r="S228" s="57"/>
      <c r="T228" s="76"/>
      <c r="U228" s="65" t="e">
        <f>VLOOKUP(T228,d!$N$4:$O$27,2,FALSE)</f>
        <v>#N/A</v>
      </c>
      <c r="V228" s="65" t="b">
        <f t="shared" si="127"/>
        <v>1</v>
      </c>
      <c r="W228" s="34">
        <f t="shared" si="136"/>
        <v>0</v>
      </c>
      <c r="X228" s="43"/>
      <c r="Y228" s="57"/>
      <c r="Z228" s="65" t="e">
        <f>VLOOKUP(Y228,d!$B$32:$C$55,2,FALSE)</f>
        <v>#N/A</v>
      </c>
      <c r="AA228" s="65" t="b">
        <f t="shared" si="128"/>
        <v>1</v>
      </c>
      <c r="AB228" s="34">
        <f t="shared" si="137"/>
        <v>0</v>
      </c>
      <c r="AC228" s="43"/>
      <c r="AD228" s="57"/>
      <c r="AE228" s="65" t="e">
        <f>VLOOKUP(AD228,d!$F$32:$G$55,2,FALSE)</f>
        <v>#N/A</v>
      </c>
      <c r="AF228" s="65" t="b">
        <f t="shared" si="129"/>
        <v>1</v>
      </c>
      <c r="AG228" s="34">
        <f t="shared" si="138"/>
        <v>0</v>
      </c>
      <c r="AH228" s="43"/>
      <c r="AI228" s="57"/>
      <c r="AJ228" s="65" t="e">
        <f>VLOOKUP(AI228,d!$J$32:$K$55,2,FALSE)</f>
        <v>#N/A</v>
      </c>
      <c r="AK228" s="65" t="b">
        <f t="shared" si="130"/>
        <v>1</v>
      </c>
      <c r="AL228" s="34">
        <f t="shared" si="139"/>
        <v>0</v>
      </c>
      <c r="AM228" s="43"/>
      <c r="AN228" s="57"/>
      <c r="AO228" s="65" t="e">
        <f>VLOOKUP(AN228,d!$N$32:$O$55,2,FALSE)</f>
        <v>#N/A</v>
      </c>
      <c r="AP228" s="65" t="b">
        <f t="shared" si="131"/>
        <v>1</v>
      </c>
      <c r="AQ228" s="34">
        <f t="shared" si="140"/>
        <v>0</v>
      </c>
      <c r="AR228" s="43"/>
      <c r="AS228" s="67">
        <f t="shared" si="141"/>
        <v>0</v>
      </c>
      <c r="AT228" s="67">
        <f t="shared" si="142"/>
        <v>0</v>
      </c>
      <c r="AU228" s="67">
        <f t="shared" si="143"/>
        <v>0</v>
      </c>
      <c r="AV228" s="92" t="str">
        <f>IF(A228&gt;" ",A228,"")</f>
        <v/>
      </c>
      <c r="AW228" s="46" t="s">
        <v>107</v>
      </c>
      <c r="AX228" s="52"/>
      <c r="AZ228" s="50">
        <f>RANK(AU228,AU228:AU231,0)</f>
        <v>1</v>
      </c>
      <c r="BE228" s="52"/>
      <c r="BF228" s="52"/>
      <c r="BG228" s="52"/>
    </row>
    <row r="229" spans="1:59" ht="13.5" thickBot="1" x14ac:dyDescent="0.25">
      <c r="A229" s="25">
        <f>(A228)</f>
        <v>0</v>
      </c>
      <c r="B229" s="46">
        <f t="shared" si="144"/>
        <v>0</v>
      </c>
      <c r="C229" s="114" t="s">
        <v>202</v>
      </c>
      <c r="D229" s="47"/>
      <c r="E229" s="68"/>
      <c r="F229" s="65" t="e">
        <f>VLOOKUP(E229,d!$B$4:$C$27,2,FALSE)</f>
        <v>#N/A</v>
      </c>
      <c r="G229" s="65" t="b">
        <f t="shared" si="105"/>
        <v>1</v>
      </c>
      <c r="H229" s="34">
        <f t="shared" si="133"/>
        <v>0</v>
      </c>
      <c r="I229" s="57"/>
      <c r="J229" s="68"/>
      <c r="K229" s="65" t="e">
        <f>VLOOKUP(J229,d!$F$4:$G$27,2,FALSE)</f>
        <v>#N/A</v>
      </c>
      <c r="L229" s="65" t="b">
        <f t="shared" si="125"/>
        <v>1</v>
      </c>
      <c r="M229" s="34">
        <f t="shared" si="134"/>
        <v>0</v>
      </c>
      <c r="N229" s="66"/>
      <c r="O229" s="57"/>
      <c r="P229" s="65" t="e">
        <f>VLOOKUP(O229,d!$J$4:$K$27,2,FALSE)</f>
        <v>#N/A</v>
      </c>
      <c r="Q229" s="65" t="b">
        <f t="shared" si="126"/>
        <v>1</v>
      </c>
      <c r="R229" s="34">
        <f t="shared" si="135"/>
        <v>0</v>
      </c>
      <c r="S229" s="57"/>
      <c r="T229" s="76"/>
      <c r="U229" s="65" t="e">
        <f>VLOOKUP(T229,d!$N$4:$O$27,2,FALSE)</f>
        <v>#N/A</v>
      </c>
      <c r="V229" s="65" t="b">
        <f t="shared" si="127"/>
        <v>1</v>
      </c>
      <c r="W229" s="34">
        <f t="shared" si="136"/>
        <v>0</v>
      </c>
      <c r="X229" s="43"/>
      <c r="Y229" s="57"/>
      <c r="Z229" s="65" t="e">
        <f>VLOOKUP(Y229,d!$B$32:$C$55,2,FALSE)</f>
        <v>#N/A</v>
      </c>
      <c r="AA229" s="65" t="b">
        <f t="shared" si="128"/>
        <v>1</v>
      </c>
      <c r="AB229" s="34">
        <f t="shared" si="137"/>
        <v>0</v>
      </c>
      <c r="AC229" s="43"/>
      <c r="AD229" s="57"/>
      <c r="AE229" s="65" t="e">
        <f>VLOOKUP(AD229,d!$F$32:$G$55,2,FALSE)</f>
        <v>#N/A</v>
      </c>
      <c r="AF229" s="65" t="b">
        <f t="shared" si="129"/>
        <v>1</v>
      </c>
      <c r="AG229" s="34">
        <f t="shared" si="138"/>
        <v>0</v>
      </c>
      <c r="AH229" s="43"/>
      <c r="AI229" s="57"/>
      <c r="AJ229" s="65" t="e">
        <f>VLOOKUP(AI229,d!$J$32:$K$55,2,FALSE)</f>
        <v>#N/A</v>
      </c>
      <c r="AK229" s="65" t="b">
        <f t="shared" si="130"/>
        <v>1</v>
      </c>
      <c r="AL229" s="34">
        <f t="shared" si="139"/>
        <v>0</v>
      </c>
      <c r="AM229" s="43"/>
      <c r="AN229" s="57"/>
      <c r="AO229" s="65" t="e">
        <f>VLOOKUP(AN229,d!$N$32:$O$55,2,FALSE)</f>
        <v>#N/A</v>
      </c>
      <c r="AP229" s="65" t="b">
        <f t="shared" si="131"/>
        <v>1</v>
      </c>
      <c r="AQ229" s="34">
        <f t="shared" si="140"/>
        <v>0</v>
      </c>
      <c r="AR229" s="43"/>
      <c r="AS229" s="67">
        <f t="shared" si="141"/>
        <v>0</v>
      </c>
      <c r="AT229" s="67">
        <f t="shared" si="142"/>
        <v>0</v>
      </c>
      <c r="AU229" s="26">
        <f t="shared" si="143"/>
        <v>0</v>
      </c>
      <c r="AV229" s="91">
        <f>IF(B228="I",0,SUM(BA228:BA231))</f>
        <v>0</v>
      </c>
      <c r="AW229" s="91">
        <f>IF(AV229=0,0,RANK(AV229,BA$8:BA$1202,0))</f>
        <v>0</v>
      </c>
      <c r="AX229" s="52"/>
      <c r="AZ229" s="50">
        <f>RANK(AU229,AU228:AU231,0)</f>
        <v>1</v>
      </c>
      <c r="BE229" s="52"/>
      <c r="BF229" s="52"/>
      <c r="BG229" s="52"/>
    </row>
    <row r="230" spans="1:59" ht="13.5" thickBot="1" x14ac:dyDescent="0.25">
      <c r="A230" s="25">
        <f>(A229)</f>
        <v>0</v>
      </c>
      <c r="B230" s="46">
        <f t="shared" si="144"/>
        <v>0</v>
      </c>
      <c r="C230" s="114" t="s">
        <v>203</v>
      </c>
      <c r="D230" s="48"/>
      <c r="E230" s="68"/>
      <c r="F230" s="65" t="e">
        <f>VLOOKUP(E230,d!$B$4:$C$27,2,FALSE)</f>
        <v>#N/A</v>
      </c>
      <c r="G230" s="65" t="b">
        <f t="shared" si="105"/>
        <v>1</v>
      </c>
      <c r="H230" s="34">
        <f t="shared" si="133"/>
        <v>0</v>
      </c>
      <c r="I230" s="57"/>
      <c r="J230" s="68"/>
      <c r="K230" s="65" t="e">
        <f>VLOOKUP(J230,d!$F$4:$G$27,2,FALSE)</f>
        <v>#N/A</v>
      </c>
      <c r="L230" s="65" t="b">
        <f t="shared" si="125"/>
        <v>1</v>
      </c>
      <c r="M230" s="34">
        <f t="shared" si="134"/>
        <v>0</v>
      </c>
      <c r="N230" s="66"/>
      <c r="O230" s="57"/>
      <c r="P230" s="65" t="e">
        <f>VLOOKUP(O230,d!$J$4:$K$27,2,FALSE)</f>
        <v>#N/A</v>
      </c>
      <c r="Q230" s="65" t="b">
        <f t="shared" si="126"/>
        <v>1</v>
      </c>
      <c r="R230" s="34">
        <f t="shared" si="135"/>
        <v>0</v>
      </c>
      <c r="S230" s="57"/>
      <c r="T230" s="76"/>
      <c r="U230" s="65" t="e">
        <f>VLOOKUP(T230,d!$N$4:$O$27,2,FALSE)</f>
        <v>#N/A</v>
      </c>
      <c r="V230" s="65" t="b">
        <f t="shared" si="127"/>
        <v>1</v>
      </c>
      <c r="W230" s="34">
        <f t="shared" si="136"/>
        <v>0</v>
      </c>
      <c r="X230" s="43"/>
      <c r="Y230" s="57"/>
      <c r="Z230" s="65" t="e">
        <f>VLOOKUP(Y230,d!$B$32:$C$55,2,FALSE)</f>
        <v>#N/A</v>
      </c>
      <c r="AA230" s="65" t="b">
        <f t="shared" si="128"/>
        <v>1</v>
      </c>
      <c r="AB230" s="34">
        <f t="shared" si="137"/>
        <v>0</v>
      </c>
      <c r="AC230" s="43"/>
      <c r="AD230" s="57"/>
      <c r="AE230" s="65" t="e">
        <f>VLOOKUP(AD230,d!$F$32:$G$55,2,FALSE)</f>
        <v>#N/A</v>
      </c>
      <c r="AF230" s="65" t="b">
        <f t="shared" si="129"/>
        <v>1</v>
      </c>
      <c r="AG230" s="34">
        <f t="shared" si="138"/>
        <v>0</v>
      </c>
      <c r="AH230" s="43"/>
      <c r="AI230" s="57"/>
      <c r="AJ230" s="65" t="e">
        <f>VLOOKUP(AI230,d!$J$32:$K$55,2,FALSE)</f>
        <v>#N/A</v>
      </c>
      <c r="AK230" s="65" t="b">
        <f t="shared" si="130"/>
        <v>1</v>
      </c>
      <c r="AL230" s="34">
        <f t="shared" si="139"/>
        <v>0</v>
      </c>
      <c r="AM230" s="43"/>
      <c r="AN230" s="57"/>
      <c r="AO230" s="65" t="e">
        <f>VLOOKUP(AN230,d!$N$32:$O$55,2,FALSE)</f>
        <v>#N/A</v>
      </c>
      <c r="AP230" s="65" t="b">
        <f t="shared" si="131"/>
        <v>1</v>
      </c>
      <c r="AQ230" s="34">
        <f t="shared" si="140"/>
        <v>0</v>
      </c>
      <c r="AR230" s="43"/>
      <c r="AS230" s="67">
        <f t="shared" si="141"/>
        <v>0</v>
      </c>
      <c r="AT230" s="67">
        <f t="shared" si="142"/>
        <v>0</v>
      </c>
      <c r="AU230" s="26">
        <f t="shared" si="143"/>
        <v>0</v>
      </c>
      <c r="AV230" s="94">
        <f>IF(B228="I",0,SUM(BB228:BB231))</f>
        <v>0</v>
      </c>
      <c r="AW230" s="94">
        <f>IF(AV230=0,0,RANK(AV230,BB$8:BB$1202,0))</f>
        <v>0</v>
      </c>
      <c r="AX230" s="52"/>
      <c r="AZ230" s="50">
        <f>RANK(AU230,AU228:AU231,0)</f>
        <v>1</v>
      </c>
      <c r="BE230" s="52"/>
      <c r="BF230" s="52"/>
      <c r="BG230" s="52"/>
    </row>
    <row r="231" spans="1:59" ht="13.5" thickBot="1" x14ac:dyDescent="0.25">
      <c r="A231" s="46">
        <f>(A230)</f>
        <v>0</v>
      </c>
      <c r="B231" s="46">
        <f t="shared" si="144"/>
        <v>0</v>
      </c>
      <c r="C231" s="115" t="s">
        <v>204</v>
      </c>
      <c r="D231" s="49"/>
      <c r="E231" s="69"/>
      <c r="F231" s="70" t="e">
        <f>VLOOKUP(E231,d!$B$4:$C$27,2,FALSE)</f>
        <v>#N/A</v>
      </c>
      <c r="G231" s="70" t="b">
        <f t="shared" si="105"/>
        <v>1</v>
      </c>
      <c r="H231" s="96">
        <f t="shared" si="133"/>
        <v>0</v>
      </c>
      <c r="I231" s="71"/>
      <c r="J231" s="78"/>
      <c r="K231" s="70" t="e">
        <f>VLOOKUP(J231,d!$F$4:$G$27,2,FALSE)</f>
        <v>#N/A</v>
      </c>
      <c r="L231" s="70" t="b">
        <f t="shared" si="125"/>
        <v>1</v>
      </c>
      <c r="M231" s="96">
        <f t="shared" si="134"/>
        <v>0</v>
      </c>
      <c r="N231" s="72"/>
      <c r="O231" s="71"/>
      <c r="P231" s="70" t="e">
        <f>VLOOKUP(O231,d!$J$4:$K$27,2,FALSE)</f>
        <v>#N/A</v>
      </c>
      <c r="Q231" s="70" t="b">
        <f t="shared" si="126"/>
        <v>1</v>
      </c>
      <c r="R231" s="96">
        <f t="shared" si="135"/>
        <v>0</v>
      </c>
      <c r="S231" s="71"/>
      <c r="T231" s="79"/>
      <c r="U231" s="70" t="e">
        <f>VLOOKUP(T231,d!$N$4:$O$27,2,FALSE)</f>
        <v>#N/A</v>
      </c>
      <c r="V231" s="70" t="b">
        <f t="shared" si="127"/>
        <v>1</v>
      </c>
      <c r="W231" s="96">
        <f t="shared" si="136"/>
        <v>0</v>
      </c>
      <c r="X231" s="73"/>
      <c r="Y231" s="71"/>
      <c r="Z231" s="70" t="e">
        <f>VLOOKUP(Y231,d!$B$32:$C$55,2,FALSE)</f>
        <v>#N/A</v>
      </c>
      <c r="AA231" s="70" t="b">
        <f t="shared" si="128"/>
        <v>1</v>
      </c>
      <c r="AB231" s="96">
        <f t="shared" si="137"/>
        <v>0</v>
      </c>
      <c r="AC231" s="73"/>
      <c r="AD231" s="71"/>
      <c r="AE231" s="70" t="e">
        <f>VLOOKUP(AD231,d!$F$32:$G$55,2,FALSE)</f>
        <v>#N/A</v>
      </c>
      <c r="AF231" s="70" t="b">
        <f t="shared" si="129"/>
        <v>1</v>
      </c>
      <c r="AG231" s="96">
        <f t="shared" si="138"/>
        <v>0</v>
      </c>
      <c r="AH231" s="73"/>
      <c r="AI231" s="71"/>
      <c r="AJ231" s="70" t="e">
        <f>VLOOKUP(AI231,d!$J$32:$K$55,2,FALSE)</f>
        <v>#N/A</v>
      </c>
      <c r="AK231" s="70" t="b">
        <f t="shared" si="130"/>
        <v>1</v>
      </c>
      <c r="AL231" s="96">
        <f t="shared" si="139"/>
        <v>0</v>
      </c>
      <c r="AM231" s="73"/>
      <c r="AN231" s="71"/>
      <c r="AO231" s="70" t="e">
        <f>VLOOKUP(AN231,d!$N$32:$O$55,2,FALSE)</f>
        <v>#N/A</v>
      </c>
      <c r="AP231" s="70" t="b">
        <f t="shared" si="131"/>
        <v>1</v>
      </c>
      <c r="AQ231" s="96">
        <f t="shared" si="140"/>
        <v>0</v>
      </c>
      <c r="AR231" s="73"/>
      <c r="AS231" s="74">
        <f t="shared" si="141"/>
        <v>0</v>
      </c>
      <c r="AT231" s="74">
        <f t="shared" si="142"/>
        <v>0</v>
      </c>
      <c r="AU231" s="75">
        <f t="shared" si="143"/>
        <v>0</v>
      </c>
      <c r="AV231" s="90">
        <f>IF(B228="I",0,(AU228+AU229+AU230+AU231-AY231))</f>
        <v>0</v>
      </c>
      <c r="AW231" s="93">
        <f>IF(B228="I",0,IF(BD231&gt;BD$6,0,BD231))</f>
        <v>0</v>
      </c>
      <c r="AX231" s="119">
        <f>MIN(AS228:AS231)</f>
        <v>0</v>
      </c>
      <c r="AY231" s="50">
        <f>MIN(AU228:AU231)</f>
        <v>0</v>
      </c>
      <c r="AZ231" s="50">
        <f>RANK(AU231,AU228:AU231,0)</f>
        <v>1</v>
      </c>
      <c r="BA231" s="118">
        <f>SUM(AS228:AS231)-AX231</f>
        <v>0</v>
      </c>
      <c r="BB231" s="118">
        <f>SUM(AT228:AT231)-(AY231-AX231)</f>
        <v>0</v>
      </c>
      <c r="BC231" s="52">
        <f>IF(B228="I","",IF(SUM(BA228:BB231)=0,AV231,SUM(BA228:BB231)))</f>
        <v>0</v>
      </c>
      <c r="BD231" s="52" t="str">
        <f>IF(B228="I","",IF(BC231=0,"",RANK(BC231,BC$8:BC$500,0)))</f>
        <v/>
      </c>
      <c r="BE231" s="52"/>
      <c r="BF231" s="52"/>
      <c r="BG231" s="52"/>
    </row>
    <row r="232" spans="1:59" ht="13.5" thickBot="1" x14ac:dyDescent="0.25">
      <c r="A232" s="28"/>
      <c r="B232" s="46"/>
      <c r="C232" s="114" t="s">
        <v>205</v>
      </c>
      <c r="D232" s="47"/>
      <c r="E232" s="57"/>
      <c r="F232" s="65" t="e">
        <f>VLOOKUP(E232,d!$B$4:$C$27,2,FALSE)</f>
        <v>#N/A</v>
      </c>
      <c r="G232" s="65" t="b">
        <f t="shared" si="105"/>
        <v>1</v>
      </c>
      <c r="H232" s="34">
        <f t="shared" si="133"/>
        <v>0</v>
      </c>
      <c r="I232" s="43"/>
      <c r="J232" s="57"/>
      <c r="K232" s="65" t="e">
        <f>VLOOKUP(J232,d!$F$4:$G$27,2,FALSE)</f>
        <v>#N/A</v>
      </c>
      <c r="L232" s="65" t="b">
        <f t="shared" si="125"/>
        <v>1</v>
      </c>
      <c r="M232" s="34">
        <f t="shared" si="134"/>
        <v>0</v>
      </c>
      <c r="N232" s="66"/>
      <c r="O232" s="57"/>
      <c r="P232" s="65" t="e">
        <f>VLOOKUP(O232,d!$J$4:$K$27,2,FALSE)</f>
        <v>#N/A</v>
      </c>
      <c r="Q232" s="65" t="b">
        <f t="shared" si="126"/>
        <v>1</v>
      </c>
      <c r="R232" s="34">
        <f t="shared" si="135"/>
        <v>0</v>
      </c>
      <c r="S232" s="57"/>
      <c r="T232" s="76"/>
      <c r="U232" s="65" t="e">
        <f>VLOOKUP(T232,d!$N$4:$O$27,2,FALSE)</f>
        <v>#N/A</v>
      </c>
      <c r="V232" s="65" t="b">
        <f t="shared" si="127"/>
        <v>1</v>
      </c>
      <c r="W232" s="34">
        <f t="shared" si="136"/>
        <v>0</v>
      </c>
      <c r="X232" s="43"/>
      <c r="Y232" s="57"/>
      <c r="Z232" s="65" t="e">
        <f>VLOOKUP(Y232,d!$B$32:$C$55,2,FALSE)</f>
        <v>#N/A</v>
      </c>
      <c r="AA232" s="65" t="b">
        <f t="shared" si="128"/>
        <v>1</v>
      </c>
      <c r="AB232" s="34">
        <f t="shared" si="137"/>
        <v>0</v>
      </c>
      <c r="AC232" s="43"/>
      <c r="AD232" s="57"/>
      <c r="AE232" s="65" t="e">
        <f>VLOOKUP(AD232,d!$F$32:$G$55,2,FALSE)</f>
        <v>#N/A</v>
      </c>
      <c r="AF232" s="65" t="b">
        <f t="shared" si="129"/>
        <v>1</v>
      </c>
      <c r="AG232" s="34">
        <f t="shared" si="138"/>
        <v>0</v>
      </c>
      <c r="AH232" s="43"/>
      <c r="AI232" s="57"/>
      <c r="AJ232" s="65" t="e">
        <f>VLOOKUP(AI232,d!$J$32:$K$55,2,FALSE)</f>
        <v>#N/A</v>
      </c>
      <c r="AK232" s="65" t="b">
        <f t="shared" si="130"/>
        <v>1</v>
      </c>
      <c r="AL232" s="34">
        <f t="shared" si="139"/>
        <v>0</v>
      </c>
      <c r="AM232" s="43"/>
      <c r="AN232" s="57"/>
      <c r="AO232" s="65" t="e">
        <f>VLOOKUP(AN232,d!$N$32:$O$55,2,FALSE)</f>
        <v>#N/A</v>
      </c>
      <c r="AP232" s="65" t="b">
        <f t="shared" si="131"/>
        <v>1</v>
      </c>
      <c r="AQ232" s="34">
        <f t="shared" si="140"/>
        <v>0</v>
      </c>
      <c r="AR232" s="43"/>
      <c r="AS232" s="67">
        <f t="shared" si="141"/>
        <v>0</v>
      </c>
      <c r="AT232" s="67">
        <f t="shared" si="142"/>
        <v>0</v>
      </c>
      <c r="AU232" s="67">
        <f t="shared" si="143"/>
        <v>0</v>
      </c>
      <c r="AV232" s="92" t="str">
        <f>IF(A232&gt;" ",A232,"")</f>
        <v/>
      </c>
      <c r="AW232" s="46" t="s">
        <v>107</v>
      </c>
      <c r="AX232" s="52"/>
      <c r="AZ232" s="50">
        <f>RANK(AU232,AU232:AU235,0)</f>
        <v>1</v>
      </c>
      <c r="BE232" s="52"/>
      <c r="BF232" s="52"/>
      <c r="BG232" s="52"/>
    </row>
    <row r="233" spans="1:59" ht="13.5" thickBot="1" x14ac:dyDescent="0.25">
      <c r="A233" s="25">
        <f>(A232)</f>
        <v>0</v>
      </c>
      <c r="B233" s="46">
        <f t="shared" si="144"/>
        <v>0</v>
      </c>
      <c r="C233" s="114" t="s">
        <v>206</v>
      </c>
      <c r="D233" s="47"/>
      <c r="E233" s="68"/>
      <c r="F233" s="65" t="e">
        <f>VLOOKUP(E233,d!$B$4:$C$27,2,FALSE)</f>
        <v>#N/A</v>
      </c>
      <c r="G233" s="65" t="b">
        <f t="shared" ref="G233:G296" si="145">ISERROR(F233)</f>
        <v>1</v>
      </c>
      <c r="H233" s="34">
        <f t="shared" si="133"/>
        <v>0</v>
      </c>
      <c r="I233" s="57"/>
      <c r="J233" s="68"/>
      <c r="K233" s="65" t="e">
        <f>VLOOKUP(J233,d!$F$4:$G$27,2,FALSE)</f>
        <v>#N/A</v>
      </c>
      <c r="L233" s="65" t="b">
        <f t="shared" si="125"/>
        <v>1</v>
      </c>
      <c r="M233" s="34">
        <f t="shared" si="134"/>
        <v>0</v>
      </c>
      <c r="N233" s="66"/>
      <c r="O233" s="57"/>
      <c r="P233" s="65" t="e">
        <f>VLOOKUP(O233,d!$J$4:$K$27,2,FALSE)</f>
        <v>#N/A</v>
      </c>
      <c r="Q233" s="65" t="b">
        <f t="shared" si="126"/>
        <v>1</v>
      </c>
      <c r="R233" s="34">
        <f t="shared" si="135"/>
        <v>0</v>
      </c>
      <c r="S233" s="57"/>
      <c r="T233" s="76"/>
      <c r="U233" s="65" t="e">
        <f>VLOOKUP(T233,d!$N$4:$O$27,2,FALSE)</f>
        <v>#N/A</v>
      </c>
      <c r="V233" s="65" t="b">
        <f t="shared" si="127"/>
        <v>1</v>
      </c>
      <c r="W233" s="34">
        <f t="shared" si="136"/>
        <v>0</v>
      </c>
      <c r="X233" s="43"/>
      <c r="Y233" s="57"/>
      <c r="Z233" s="65" t="e">
        <f>VLOOKUP(Y233,d!$B$32:$C$55,2,FALSE)</f>
        <v>#N/A</v>
      </c>
      <c r="AA233" s="65" t="b">
        <f t="shared" si="128"/>
        <v>1</v>
      </c>
      <c r="AB233" s="34">
        <f t="shared" si="137"/>
        <v>0</v>
      </c>
      <c r="AC233" s="43"/>
      <c r="AD233" s="57"/>
      <c r="AE233" s="65" t="e">
        <f>VLOOKUP(AD233,d!$F$32:$G$55,2,FALSE)</f>
        <v>#N/A</v>
      </c>
      <c r="AF233" s="65" t="b">
        <f t="shared" si="129"/>
        <v>1</v>
      </c>
      <c r="AG233" s="34">
        <f t="shared" si="138"/>
        <v>0</v>
      </c>
      <c r="AH233" s="43"/>
      <c r="AI233" s="57"/>
      <c r="AJ233" s="65" t="e">
        <f>VLOOKUP(AI233,d!$J$32:$K$55,2,FALSE)</f>
        <v>#N/A</v>
      </c>
      <c r="AK233" s="65" t="b">
        <f t="shared" si="130"/>
        <v>1</v>
      </c>
      <c r="AL233" s="34">
        <f t="shared" si="139"/>
        <v>0</v>
      </c>
      <c r="AM233" s="43"/>
      <c r="AN233" s="57"/>
      <c r="AO233" s="65" t="e">
        <f>VLOOKUP(AN233,d!$N$32:$O$55,2,FALSE)</f>
        <v>#N/A</v>
      </c>
      <c r="AP233" s="65" t="b">
        <f t="shared" si="131"/>
        <v>1</v>
      </c>
      <c r="AQ233" s="34">
        <f t="shared" si="140"/>
        <v>0</v>
      </c>
      <c r="AR233" s="43"/>
      <c r="AS233" s="67">
        <f t="shared" si="141"/>
        <v>0</v>
      </c>
      <c r="AT233" s="67">
        <f t="shared" si="142"/>
        <v>0</v>
      </c>
      <c r="AU233" s="26">
        <f t="shared" si="143"/>
        <v>0</v>
      </c>
      <c r="AV233" s="91">
        <f>IF(B232="I",0,SUM(BA232:BA235))</f>
        <v>0</v>
      </c>
      <c r="AW233" s="91">
        <f>IF(AV233=0,0,RANK(AV233,BA$8:BA$1202,0))</f>
        <v>0</v>
      </c>
      <c r="AX233" s="52"/>
      <c r="AZ233" s="50">
        <f>RANK(AU233,AU232:AU235,0)</f>
        <v>1</v>
      </c>
      <c r="BE233" s="52"/>
      <c r="BF233" s="52"/>
      <c r="BG233" s="52"/>
    </row>
    <row r="234" spans="1:59" ht="13.5" thickBot="1" x14ac:dyDescent="0.25">
      <c r="A234" s="25">
        <f>(A233)</f>
        <v>0</v>
      </c>
      <c r="B234" s="46">
        <f t="shared" si="144"/>
        <v>0</v>
      </c>
      <c r="C234" s="114" t="s">
        <v>207</v>
      </c>
      <c r="D234" s="48"/>
      <c r="E234" s="68"/>
      <c r="F234" s="65" t="e">
        <f>VLOOKUP(E234,d!$B$4:$C$27,2,FALSE)</f>
        <v>#N/A</v>
      </c>
      <c r="G234" s="65" t="b">
        <f t="shared" si="145"/>
        <v>1</v>
      </c>
      <c r="H234" s="34">
        <f t="shared" si="133"/>
        <v>0</v>
      </c>
      <c r="I234" s="57"/>
      <c r="J234" s="68"/>
      <c r="K234" s="65" t="e">
        <f>VLOOKUP(J234,d!$F$4:$G$27,2,FALSE)</f>
        <v>#N/A</v>
      </c>
      <c r="L234" s="65" t="b">
        <f t="shared" si="125"/>
        <v>1</v>
      </c>
      <c r="M234" s="34">
        <f t="shared" si="134"/>
        <v>0</v>
      </c>
      <c r="N234" s="66"/>
      <c r="O234" s="57"/>
      <c r="P234" s="65" t="e">
        <f>VLOOKUP(O234,d!$J$4:$K$27,2,FALSE)</f>
        <v>#N/A</v>
      </c>
      <c r="Q234" s="65" t="b">
        <f t="shared" si="126"/>
        <v>1</v>
      </c>
      <c r="R234" s="34">
        <f t="shared" si="135"/>
        <v>0</v>
      </c>
      <c r="S234" s="57"/>
      <c r="T234" s="76"/>
      <c r="U234" s="65" t="e">
        <f>VLOOKUP(T234,d!$N$4:$O$27,2,FALSE)</f>
        <v>#N/A</v>
      </c>
      <c r="V234" s="65" t="b">
        <f t="shared" si="127"/>
        <v>1</v>
      </c>
      <c r="W234" s="34">
        <f t="shared" si="136"/>
        <v>0</v>
      </c>
      <c r="X234" s="43"/>
      <c r="Y234" s="57"/>
      <c r="Z234" s="65" t="e">
        <f>VLOOKUP(Y234,d!$B$32:$C$55,2,FALSE)</f>
        <v>#N/A</v>
      </c>
      <c r="AA234" s="65" t="b">
        <f t="shared" si="128"/>
        <v>1</v>
      </c>
      <c r="AB234" s="34">
        <f t="shared" si="137"/>
        <v>0</v>
      </c>
      <c r="AC234" s="43"/>
      <c r="AD234" s="57"/>
      <c r="AE234" s="65" t="e">
        <f>VLOOKUP(AD234,d!$F$32:$G$55,2,FALSE)</f>
        <v>#N/A</v>
      </c>
      <c r="AF234" s="65" t="b">
        <f t="shared" si="129"/>
        <v>1</v>
      </c>
      <c r="AG234" s="34">
        <f t="shared" si="138"/>
        <v>0</v>
      </c>
      <c r="AH234" s="43"/>
      <c r="AI234" s="57"/>
      <c r="AJ234" s="65" t="e">
        <f>VLOOKUP(AI234,d!$J$32:$K$55,2,FALSE)</f>
        <v>#N/A</v>
      </c>
      <c r="AK234" s="65" t="b">
        <f t="shared" si="130"/>
        <v>1</v>
      </c>
      <c r="AL234" s="34">
        <f t="shared" si="139"/>
        <v>0</v>
      </c>
      <c r="AM234" s="43"/>
      <c r="AN234" s="57"/>
      <c r="AO234" s="65" t="e">
        <f>VLOOKUP(AN234,d!$N$32:$O$55,2,FALSE)</f>
        <v>#N/A</v>
      </c>
      <c r="AP234" s="65" t="b">
        <f t="shared" si="131"/>
        <v>1</v>
      </c>
      <c r="AQ234" s="34">
        <f t="shared" si="140"/>
        <v>0</v>
      </c>
      <c r="AR234" s="43"/>
      <c r="AS234" s="67">
        <f t="shared" si="141"/>
        <v>0</v>
      </c>
      <c r="AT234" s="67">
        <f t="shared" si="142"/>
        <v>0</v>
      </c>
      <c r="AU234" s="26">
        <f t="shared" si="143"/>
        <v>0</v>
      </c>
      <c r="AV234" s="94">
        <f>IF(B232="I",0,SUM(BB232:BB235))</f>
        <v>0</v>
      </c>
      <c r="AW234" s="94">
        <f>IF(AV234=0,0,RANK(AV234,BB$8:BB$1202,0))</f>
        <v>0</v>
      </c>
      <c r="AX234" s="52"/>
      <c r="AZ234" s="50">
        <f>RANK(AU234,AU232:AU235,0)</f>
        <v>1</v>
      </c>
      <c r="BE234" s="52"/>
      <c r="BF234" s="52"/>
      <c r="BG234" s="52"/>
    </row>
    <row r="235" spans="1:59" ht="13.5" thickBot="1" x14ac:dyDescent="0.25">
      <c r="A235" s="46">
        <f>(A234)</f>
        <v>0</v>
      </c>
      <c r="B235" s="46">
        <f t="shared" si="144"/>
        <v>0</v>
      </c>
      <c r="C235" s="115" t="s">
        <v>208</v>
      </c>
      <c r="D235" s="49"/>
      <c r="E235" s="69"/>
      <c r="F235" s="70" t="e">
        <f>VLOOKUP(E235,d!$B$4:$C$27,2,FALSE)</f>
        <v>#N/A</v>
      </c>
      <c r="G235" s="70" t="b">
        <f t="shared" si="145"/>
        <v>1</v>
      </c>
      <c r="H235" s="96">
        <f t="shared" si="133"/>
        <v>0</v>
      </c>
      <c r="I235" s="71"/>
      <c r="J235" s="78"/>
      <c r="K235" s="70" t="e">
        <f>VLOOKUP(J235,d!$F$4:$G$27,2,FALSE)</f>
        <v>#N/A</v>
      </c>
      <c r="L235" s="70" t="b">
        <f t="shared" si="125"/>
        <v>1</v>
      </c>
      <c r="M235" s="96">
        <f t="shared" si="134"/>
        <v>0</v>
      </c>
      <c r="N235" s="72"/>
      <c r="O235" s="71"/>
      <c r="P235" s="70" t="e">
        <f>VLOOKUP(O235,d!$J$4:$K$27,2,FALSE)</f>
        <v>#N/A</v>
      </c>
      <c r="Q235" s="70" t="b">
        <f t="shared" si="126"/>
        <v>1</v>
      </c>
      <c r="R235" s="96">
        <f t="shared" si="135"/>
        <v>0</v>
      </c>
      <c r="S235" s="71"/>
      <c r="T235" s="79"/>
      <c r="U235" s="70" t="e">
        <f>VLOOKUP(T235,d!$N$4:$O$27,2,FALSE)</f>
        <v>#N/A</v>
      </c>
      <c r="V235" s="70" t="b">
        <f t="shared" si="127"/>
        <v>1</v>
      </c>
      <c r="W235" s="96">
        <f t="shared" si="136"/>
        <v>0</v>
      </c>
      <c r="X235" s="73"/>
      <c r="Y235" s="71"/>
      <c r="Z235" s="70" t="e">
        <f>VLOOKUP(Y235,d!$B$32:$C$55,2,FALSE)</f>
        <v>#N/A</v>
      </c>
      <c r="AA235" s="70" t="b">
        <f t="shared" si="128"/>
        <v>1</v>
      </c>
      <c r="AB235" s="96">
        <f t="shared" si="137"/>
        <v>0</v>
      </c>
      <c r="AC235" s="73"/>
      <c r="AD235" s="71"/>
      <c r="AE235" s="70" t="e">
        <f>VLOOKUP(AD235,d!$F$32:$G$55,2,FALSE)</f>
        <v>#N/A</v>
      </c>
      <c r="AF235" s="70" t="b">
        <f t="shared" si="129"/>
        <v>1</v>
      </c>
      <c r="AG235" s="96">
        <f t="shared" si="138"/>
        <v>0</v>
      </c>
      <c r="AH235" s="73"/>
      <c r="AI235" s="71"/>
      <c r="AJ235" s="70" t="e">
        <f>VLOOKUP(AI235,d!$J$32:$K$55,2,FALSE)</f>
        <v>#N/A</v>
      </c>
      <c r="AK235" s="70" t="b">
        <f t="shared" si="130"/>
        <v>1</v>
      </c>
      <c r="AL235" s="96">
        <f t="shared" si="139"/>
        <v>0</v>
      </c>
      <c r="AM235" s="73"/>
      <c r="AN235" s="71"/>
      <c r="AO235" s="70" t="e">
        <f>VLOOKUP(AN235,d!$N$32:$O$55,2,FALSE)</f>
        <v>#N/A</v>
      </c>
      <c r="AP235" s="70" t="b">
        <f t="shared" si="131"/>
        <v>1</v>
      </c>
      <c r="AQ235" s="96">
        <f t="shared" si="140"/>
        <v>0</v>
      </c>
      <c r="AR235" s="73"/>
      <c r="AS235" s="74">
        <f t="shared" si="141"/>
        <v>0</v>
      </c>
      <c r="AT235" s="74">
        <f t="shared" si="142"/>
        <v>0</v>
      </c>
      <c r="AU235" s="75">
        <f t="shared" si="143"/>
        <v>0</v>
      </c>
      <c r="AV235" s="90">
        <f>IF(B232="I",0,(AU232+AU233+AU234+AU235-AY235))</f>
        <v>0</v>
      </c>
      <c r="AW235" s="93">
        <f>IF(B232="I",0,IF(BD235&gt;BD$6,0,BD235))</f>
        <v>0</v>
      </c>
      <c r="AX235" s="119">
        <f>MIN(AS232:AS235)</f>
        <v>0</v>
      </c>
      <c r="AY235" s="50">
        <f>MIN(AU232:AU235)</f>
        <v>0</v>
      </c>
      <c r="AZ235" s="50">
        <f>RANK(AU235,AU232:AU235,0)</f>
        <v>1</v>
      </c>
      <c r="BA235" s="118">
        <f>SUM(AS232:AS235)-AX235</f>
        <v>0</v>
      </c>
      <c r="BB235" s="118">
        <f>SUM(AT232:AT235)-(AY235-AX235)</f>
        <v>0</v>
      </c>
      <c r="BC235" s="52">
        <f>IF(B232="I","",IF(SUM(BA232:BB235)=0,AV235,SUM(BA232:BB235)))</f>
        <v>0</v>
      </c>
      <c r="BD235" s="52" t="str">
        <f>IF(B232="I","",IF(BC235=0,"",RANK(BC235,BC$8:BC$500,0)))</f>
        <v/>
      </c>
      <c r="BE235" s="52"/>
      <c r="BF235" s="52"/>
      <c r="BG235" s="52"/>
    </row>
    <row r="236" spans="1:59" ht="13.5" thickBot="1" x14ac:dyDescent="0.25">
      <c r="A236" s="28"/>
      <c r="B236" s="46"/>
      <c r="C236" s="114" t="s">
        <v>209</v>
      </c>
      <c r="D236" s="47"/>
      <c r="E236" s="57"/>
      <c r="F236" s="65" t="e">
        <f>VLOOKUP(E236,d!$B$4:$C$27,2,FALSE)</f>
        <v>#N/A</v>
      </c>
      <c r="G236" s="65" t="b">
        <f t="shared" si="145"/>
        <v>1</v>
      </c>
      <c r="H236" s="34">
        <f t="shared" si="133"/>
        <v>0</v>
      </c>
      <c r="I236" s="43"/>
      <c r="J236" s="57"/>
      <c r="K236" s="65" t="e">
        <f>VLOOKUP(J236,d!$F$4:$G$27,2,FALSE)</f>
        <v>#N/A</v>
      </c>
      <c r="L236" s="65" t="b">
        <f t="shared" si="125"/>
        <v>1</v>
      </c>
      <c r="M236" s="34">
        <f t="shared" si="134"/>
        <v>0</v>
      </c>
      <c r="N236" s="66"/>
      <c r="O236" s="57"/>
      <c r="P236" s="65" t="e">
        <f>VLOOKUP(O236,d!$J$4:$K$27,2,FALSE)</f>
        <v>#N/A</v>
      </c>
      <c r="Q236" s="65" t="b">
        <f t="shared" si="126"/>
        <v>1</v>
      </c>
      <c r="R236" s="34">
        <f t="shared" si="135"/>
        <v>0</v>
      </c>
      <c r="S236" s="57"/>
      <c r="T236" s="76"/>
      <c r="U236" s="65" t="e">
        <f>VLOOKUP(T236,d!$N$4:$O$27,2,FALSE)</f>
        <v>#N/A</v>
      </c>
      <c r="V236" s="65" t="b">
        <f t="shared" si="127"/>
        <v>1</v>
      </c>
      <c r="W236" s="34">
        <f t="shared" si="136"/>
        <v>0</v>
      </c>
      <c r="X236" s="43"/>
      <c r="Y236" s="57"/>
      <c r="Z236" s="65" t="e">
        <f>VLOOKUP(Y236,d!$B$32:$C$55,2,FALSE)</f>
        <v>#N/A</v>
      </c>
      <c r="AA236" s="65" t="b">
        <f t="shared" si="128"/>
        <v>1</v>
      </c>
      <c r="AB236" s="34">
        <f t="shared" si="137"/>
        <v>0</v>
      </c>
      <c r="AC236" s="43"/>
      <c r="AD236" s="57"/>
      <c r="AE236" s="65" t="e">
        <f>VLOOKUP(AD236,d!$F$32:$G$55,2,FALSE)</f>
        <v>#N/A</v>
      </c>
      <c r="AF236" s="65" t="b">
        <f t="shared" si="129"/>
        <v>1</v>
      </c>
      <c r="AG236" s="34">
        <f t="shared" si="138"/>
        <v>0</v>
      </c>
      <c r="AH236" s="43"/>
      <c r="AI236" s="57"/>
      <c r="AJ236" s="65" t="e">
        <f>VLOOKUP(AI236,d!$J$32:$K$55,2,FALSE)</f>
        <v>#N/A</v>
      </c>
      <c r="AK236" s="65" t="b">
        <f t="shared" si="130"/>
        <v>1</v>
      </c>
      <c r="AL236" s="34">
        <f t="shared" si="139"/>
        <v>0</v>
      </c>
      <c r="AM236" s="43"/>
      <c r="AN236" s="57"/>
      <c r="AO236" s="65" t="e">
        <f>VLOOKUP(AN236,d!$N$32:$O$55,2,FALSE)</f>
        <v>#N/A</v>
      </c>
      <c r="AP236" s="65" t="b">
        <f t="shared" si="131"/>
        <v>1</v>
      </c>
      <c r="AQ236" s="34">
        <f t="shared" si="140"/>
        <v>0</v>
      </c>
      <c r="AR236" s="43"/>
      <c r="AS236" s="67">
        <f t="shared" si="141"/>
        <v>0</v>
      </c>
      <c r="AT236" s="67">
        <f t="shared" si="142"/>
        <v>0</v>
      </c>
      <c r="AU236" s="67">
        <f t="shared" si="143"/>
        <v>0</v>
      </c>
      <c r="AV236" s="92" t="str">
        <f>IF(A236&gt;" ",A236,"")</f>
        <v/>
      </c>
      <c r="AW236" s="46" t="s">
        <v>107</v>
      </c>
      <c r="AX236" s="52"/>
      <c r="AZ236" s="50">
        <f>RANK(AU236,AU236:AU239,0)</f>
        <v>1</v>
      </c>
      <c r="BE236" s="52"/>
      <c r="BF236" s="52"/>
      <c r="BG236" s="52"/>
    </row>
    <row r="237" spans="1:59" ht="13.5" thickBot="1" x14ac:dyDescent="0.25">
      <c r="A237" s="25">
        <f>(A236)</f>
        <v>0</v>
      </c>
      <c r="B237" s="46">
        <f t="shared" si="144"/>
        <v>0</v>
      </c>
      <c r="C237" s="114" t="s">
        <v>210</v>
      </c>
      <c r="D237" s="47"/>
      <c r="E237" s="68"/>
      <c r="F237" s="65" t="e">
        <f>VLOOKUP(E237,d!$B$4:$C$27,2,FALSE)</f>
        <v>#N/A</v>
      </c>
      <c r="G237" s="65" t="b">
        <f t="shared" si="145"/>
        <v>1</v>
      </c>
      <c r="H237" s="34">
        <f t="shared" si="133"/>
        <v>0</v>
      </c>
      <c r="I237" s="57"/>
      <c r="J237" s="68"/>
      <c r="K237" s="65" t="e">
        <f>VLOOKUP(J237,d!$F$4:$G$27,2,FALSE)</f>
        <v>#N/A</v>
      </c>
      <c r="L237" s="65" t="b">
        <f t="shared" si="125"/>
        <v>1</v>
      </c>
      <c r="M237" s="34">
        <f t="shared" si="134"/>
        <v>0</v>
      </c>
      <c r="N237" s="66"/>
      <c r="O237" s="57"/>
      <c r="P237" s="65" t="e">
        <f>VLOOKUP(O237,d!$J$4:$K$27,2,FALSE)</f>
        <v>#N/A</v>
      </c>
      <c r="Q237" s="65" t="b">
        <f t="shared" si="126"/>
        <v>1</v>
      </c>
      <c r="R237" s="34">
        <f t="shared" si="135"/>
        <v>0</v>
      </c>
      <c r="S237" s="57"/>
      <c r="T237" s="76"/>
      <c r="U237" s="65" t="e">
        <f>VLOOKUP(T237,d!$N$4:$O$27,2,FALSE)</f>
        <v>#N/A</v>
      </c>
      <c r="V237" s="65" t="b">
        <f t="shared" si="127"/>
        <v>1</v>
      </c>
      <c r="W237" s="34">
        <f t="shared" si="136"/>
        <v>0</v>
      </c>
      <c r="X237" s="43"/>
      <c r="Y237" s="57"/>
      <c r="Z237" s="65" t="e">
        <f>VLOOKUP(Y237,d!$B$32:$C$55,2,FALSE)</f>
        <v>#N/A</v>
      </c>
      <c r="AA237" s="65" t="b">
        <f t="shared" si="128"/>
        <v>1</v>
      </c>
      <c r="AB237" s="34">
        <f t="shared" si="137"/>
        <v>0</v>
      </c>
      <c r="AC237" s="43"/>
      <c r="AD237" s="57"/>
      <c r="AE237" s="65" t="e">
        <f>VLOOKUP(AD237,d!$F$32:$G$55,2,FALSE)</f>
        <v>#N/A</v>
      </c>
      <c r="AF237" s="65" t="b">
        <f t="shared" si="129"/>
        <v>1</v>
      </c>
      <c r="AG237" s="34">
        <f t="shared" si="138"/>
        <v>0</v>
      </c>
      <c r="AH237" s="43"/>
      <c r="AI237" s="57"/>
      <c r="AJ237" s="65" t="e">
        <f>VLOOKUP(AI237,d!$J$32:$K$55,2,FALSE)</f>
        <v>#N/A</v>
      </c>
      <c r="AK237" s="65" t="b">
        <f t="shared" si="130"/>
        <v>1</v>
      </c>
      <c r="AL237" s="34">
        <f t="shared" si="139"/>
        <v>0</v>
      </c>
      <c r="AM237" s="43"/>
      <c r="AN237" s="57"/>
      <c r="AO237" s="65" t="e">
        <f>VLOOKUP(AN237,d!$N$32:$O$55,2,FALSE)</f>
        <v>#N/A</v>
      </c>
      <c r="AP237" s="65" t="b">
        <f t="shared" si="131"/>
        <v>1</v>
      </c>
      <c r="AQ237" s="34">
        <f t="shared" si="140"/>
        <v>0</v>
      </c>
      <c r="AR237" s="43"/>
      <c r="AS237" s="67">
        <f t="shared" si="141"/>
        <v>0</v>
      </c>
      <c r="AT237" s="67">
        <f t="shared" si="142"/>
        <v>0</v>
      </c>
      <c r="AU237" s="26">
        <f t="shared" si="143"/>
        <v>0</v>
      </c>
      <c r="AV237" s="91">
        <f>IF(B236="I",0,SUM(BA236:BA239))</f>
        <v>0</v>
      </c>
      <c r="AW237" s="91">
        <f>IF(AV237=0,0,RANK(AV237,BA$8:BA$1202,0))</f>
        <v>0</v>
      </c>
      <c r="AX237" s="52"/>
      <c r="AZ237" s="50">
        <f>RANK(AU237,AU236:AU239,0)</f>
        <v>1</v>
      </c>
      <c r="BE237" s="52"/>
      <c r="BF237" s="52"/>
      <c r="BG237" s="52"/>
    </row>
    <row r="238" spans="1:59" ht="13.5" thickBot="1" x14ac:dyDescent="0.25">
      <c r="A238" s="25">
        <f>(A237)</f>
        <v>0</v>
      </c>
      <c r="B238" s="46">
        <f t="shared" si="144"/>
        <v>0</v>
      </c>
      <c r="C238" s="114" t="s">
        <v>211</v>
      </c>
      <c r="D238" s="48"/>
      <c r="E238" s="68"/>
      <c r="F238" s="65" t="e">
        <f>VLOOKUP(E238,d!$B$4:$C$27,2,FALSE)</f>
        <v>#N/A</v>
      </c>
      <c r="G238" s="65" t="b">
        <f t="shared" si="145"/>
        <v>1</v>
      </c>
      <c r="H238" s="34">
        <f t="shared" si="133"/>
        <v>0</v>
      </c>
      <c r="I238" s="57"/>
      <c r="J238" s="68"/>
      <c r="K238" s="65" t="e">
        <f>VLOOKUP(J238,d!$F$4:$G$27,2,FALSE)</f>
        <v>#N/A</v>
      </c>
      <c r="L238" s="65" t="b">
        <f t="shared" si="125"/>
        <v>1</v>
      </c>
      <c r="M238" s="34">
        <f t="shared" si="134"/>
        <v>0</v>
      </c>
      <c r="N238" s="66"/>
      <c r="O238" s="57"/>
      <c r="P238" s="65" t="e">
        <f>VLOOKUP(O238,d!$J$4:$K$27,2,FALSE)</f>
        <v>#N/A</v>
      </c>
      <c r="Q238" s="65" t="b">
        <f t="shared" si="126"/>
        <v>1</v>
      </c>
      <c r="R238" s="34">
        <f t="shared" si="135"/>
        <v>0</v>
      </c>
      <c r="S238" s="57"/>
      <c r="T238" s="76"/>
      <c r="U238" s="65" t="e">
        <f>VLOOKUP(T238,d!$N$4:$O$27,2,FALSE)</f>
        <v>#N/A</v>
      </c>
      <c r="V238" s="65" t="b">
        <f t="shared" si="127"/>
        <v>1</v>
      </c>
      <c r="W238" s="34">
        <f t="shared" si="136"/>
        <v>0</v>
      </c>
      <c r="X238" s="43"/>
      <c r="Y238" s="57"/>
      <c r="Z238" s="65" t="e">
        <f>VLOOKUP(Y238,d!$B$32:$C$55,2,FALSE)</f>
        <v>#N/A</v>
      </c>
      <c r="AA238" s="65" t="b">
        <f t="shared" si="128"/>
        <v>1</v>
      </c>
      <c r="AB238" s="34">
        <f t="shared" si="137"/>
        <v>0</v>
      </c>
      <c r="AC238" s="43"/>
      <c r="AD238" s="57"/>
      <c r="AE238" s="65" t="e">
        <f>VLOOKUP(AD238,d!$F$32:$G$55,2,FALSE)</f>
        <v>#N/A</v>
      </c>
      <c r="AF238" s="65" t="b">
        <f t="shared" si="129"/>
        <v>1</v>
      </c>
      <c r="AG238" s="34">
        <f t="shared" si="138"/>
        <v>0</v>
      </c>
      <c r="AH238" s="43"/>
      <c r="AI238" s="57"/>
      <c r="AJ238" s="65" t="e">
        <f>VLOOKUP(AI238,d!$J$32:$K$55,2,FALSE)</f>
        <v>#N/A</v>
      </c>
      <c r="AK238" s="65" t="b">
        <f t="shared" si="130"/>
        <v>1</v>
      </c>
      <c r="AL238" s="34">
        <f t="shared" si="139"/>
        <v>0</v>
      </c>
      <c r="AM238" s="43"/>
      <c r="AN238" s="57"/>
      <c r="AO238" s="65" t="e">
        <f>VLOOKUP(AN238,d!$N$32:$O$55,2,FALSE)</f>
        <v>#N/A</v>
      </c>
      <c r="AP238" s="65" t="b">
        <f t="shared" si="131"/>
        <v>1</v>
      </c>
      <c r="AQ238" s="34">
        <f t="shared" si="140"/>
        <v>0</v>
      </c>
      <c r="AR238" s="43"/>
      <c r="AS238" s="67">
        <f t="shared" si="141"/>
        <v>0</v>
      </c>
      <c r="AT238" s="67">
        <f t="shared" si="142"/>
        <v>0</v>
      </c>
      <c r="AU238" s="26">
        <f t="shared" si="143"/>
        <v>0</v>
      </c>
      <c r="AV238" s="94">
        <f>IF(B236="I",0,SUM(BB236:BB239))</f>
        <v>0</v>
      </c>
      <c r="AW238" s="94">
        <f>IF(AV238=0,0,RANK(AV238,BB$8:BB$1202,0))</f>
        <v>0</v>
      </c>
      <c r="AX238" s="52"/>
      <c r="AZ238" s="50">
        <f>RANK(AU238,AU236:AU239,0)</f>
        <v>1</v>
      </c>
      <c r="BE238" s="52"/>
      <c r="BF238" s="52"/>
      <c r="BG238" s="52"/>
    </row>
    <row r="239" spans="1:59" ht="13.5" thickBot="1" x14ac:dyDescent="0.25">
      <c r="A239" s="46">
        <f>(A238)</f>
        <v>0</v>
      </c>
      <c r="B239" s="46">
        <f t="shared" si="144"/>
        <v>0</v>
      </c>
      <c r="C239" s="115" t="s">
        <v>212</v>
      </c>
      <c r="D239" s="49"/>
      <c r="E239" s="69"/>
      <c r="F239" s="70" t="e">
        <f>VLOOKUP(E239,d!$B$4:$C$27,2,FALSE)</f>
        <v>#N/A</v>
      </c>
      <c r="G239" s="70" t="b">
        <f t="shared" si="145"/>
        <v>1</v>
      </c>
      <c r="H239" s="96">
        <f t="shared" si="133"/>
        <v>0</v>
      </c>
      <c r="I239" s="71"/>
      <c r="J239" s="78"/>
      <c r="K239" s="70" t="e">
        <f>VLOOKUP(J239,d!$F$4:$G$27,2,FALSE)</f>
        <v>#N/A</v>
      </c>
      <c r="L239" s="70" t="b">
        <f t="shared" si="125"/>
        <v>1</v>
      </c>
      <c r="M239" s="96">
        <f t="shared" si="134"/>
        <v>0</v>
      </c>
      <c r="N239" s="72"/>
      <c r="O239" s="71"/>
      <c r="P239" s="70" t="e">
        <f>VLOOKUP(O239,d!$J$4:$K$27,2,FALSE)</f>
        <v>#N/A</v>
      </c>
      <c r="Q239" s="70" t="b">
        <f t="shared" si="126"/>
        <v>1</v>
      </c>
      <c r="R239" s="96">
        <f t="shared" si="135"/>
        <v>0</v>
      </c>
      <c r="S239" s="71"/>
      <c r="T239" s="79"/>
      <c r="U239" s="70" t="e">
        <f>VLOOKUP(T239,d!$N$4:$O$27,2,FALSE)</f>
        <v>#N/A</v>
      </c>
      <c r="V239" s="70" t="b">
        <f t="shared" si="127"/>
        <v>1</v>
      </c>
      <c r="W239" s="96">
        <f t="shared" si="136"/>
        <v>0</v>
      </c>
      <c r="X239" s="73"/>
      <c r="Y239" s="71"/>
      <c r="Z239" s="70" t="e">
        <f>VLOOKUP(Y239,d!$B$32:$C$55,2,FALSE)</f>
        <v>#N/A</v>
      </c>
      <c r="AA239" s="70" t="b">
        <f t="shared" si="128"/>
        <v>1</v>
      </c>
      <c r="AB239" s="96">
        <f t="shared" si="137"/>
        <v>0</v>
      </c>
      <c r="AC239" s="73"/>
      <c r="AD239" s="71"/>
      <c r="AE239" s="70" t="e">
        <f>VLOOKUP(AD239,d!$F$32:$G$55,2,FALSE)</f>
        <v>#N/A</v>
      </c>
      <c r="AF239" s="70" t="b">
        <f t="shared" si="129"/>
        <v>1</v>
      </c>
      <c r="AG239" s="96">
        <f t="shared" si="138"/>
        <v>0</v>
      </c>
      <c r="AH239" s="73"/>
      <c r="AI239" s="71"/>
      <c r="AJ239" s="70" t="e">
        <f>VLOOKUP(AI239,d!$J$32:$K$55,2,FALSE)</f>
        <v>#N/A</v>
      </c>
      <c r="AK239" s="70" t="b">
        <f t="shared" si="130"/>
        <v>1</v>
      </c>
      <c r="AL239" s="96">
        <f t="shared" si="139"/>
        <v>0</v>
      </c>
      <c r="AM239" s="73"/>
      <c r="AN239" s="71"/>
      <c r="AO239" s="70" t="e">
        <f>VLOOKUP(AN239,d!$N$32:$O$55,2,FALSE)</f>
        <v>#N/A</v>
      </c>
      <c r="AP239" s="70" t="b">
        <f t="shared" si="131"/>
        <v>1</v>
      </c>
      <c r="AQ239" s="96">
        <f t="shared" si="140"/>
        <v>0</v>
      </c>
      <c r="AR239" s="73"/>
      <c r="AS239" s="74">
        <f t="shared" si="141"/>
        <v>0</v>
      </c>
      <c r="AT239" s="74">
        <f t="shared" si="142"/>
        <v>0</v>
      </c>
      <c r="AU239" s="75">
        <f t="shared" si="143"/>
        <v>0</v>
      </c>
      <c r="AV239" s="90">
        <f>IF(B236="I",0,(AU236+AU237+AU238+AU239-AY239))</f>
        <v>0</v>
      </c>
      <c r="AW239" s="93">
        <f>IF(B236="I",0,IF(BD239&gt;BD$6,0,BD239))</f>
        <v>0</v>
      </c>
      <c r="AX239" s="119">
        <f>MIN(AS236:AS239)</f>
        <v>0</v>
      </c>
      <c r="AY239" s="50">
        <f>MIN(AU236:AU239)</f>
        <v>0</v>
      </c>
      <c r="AZ239" s="50">
        <f>RANK(AU239,AU236:AU239,0)</f>
        <v>1</v>
      </c>
      <c r="BA239" s="118">
        <f>SUM(AS236:AS239)-AX239</f>
        <v>0</v>
      </c>
      <c r="BB239" s="118">
        <f>SUM(AT236:AT239)-(AY239-AX239)</f>
        <v>0</v>
      </c>
      <c r="BC239" s="52">
        <f>IF(B236="I","",IF(SUM(BA236:BB239)=0,AV239,SUM(BA236:BB239)))</f>
        <v>0</v>
      </c>
      <c r="BD239" s="52" t="str">
        <f>IF(B236="I","",IF(BC239=0,"",RANK(BC239,BC$8:BC$500,0)))</f>
        <v/>
      </c>
      <c r="BE239" s="52"/>
      <c r="BF239" s="52"/>
      <c r="BG239" s="52"/>
    </row>
    <row r="240" spans="1:59" ht="13.5" thickBot="1" x14ac:dyDescent="0.25">
      <c r="A240" s="28"/>
      <c r="B240" s="46"/>
      <c r="C240" s="114" t="s">
        <v>213</v>
      </c>
      <c r="D240" s="47"/>
      <c r="E240" s="57"/>
      <c r="F240" s="65" t="e">
        <f>VLOOKUP(E240,d!$B$4:$C$27,2,FALSE)</f>
        <v>#N/A</v>
      </c>
      <c r="G240" s="65" t="b">
        <f t="shared" si="145"/>
        <v>1</v>
      </c>
      <c r="H240" s="34">
        <f t="shared" si="133"/>
        <v>0</v>
      </c>
      <c r="I240" s="43"/>
      <c r="J240" s="57"/>
      <c r="K240" s="65" t="e">
        <f>VLOOKUP(J240,d!$F$4:$G$27,2,FALSE)</f>
        <v>#N/A</v>
      </c>
      <c r="L240" s="65" t="b">
        <f t="shared" si="125"/>
        <v>1</v>
      </c>
      <c r="M240" s="34">
        <f t="shared" si="134"/>
        <v>0</v>
      </c>
      <c r="N240" s="66"/>
      <c r="O240" s="57"/>
      <c r="P240" s="65" t="e">
        <f>VLOOKUP(O240,d!$J$4:$K$27,2,FALSE)</f>
        <v>#N/A</v>
      </c>
      <c r="Q240" s="65" t="b">
        <f t="shared" si="126"/>
        <v>1</v>
      </c>
      <c r="R240" s="34">
        <f t="shared" si="135"/>
        <v>0</v>
      </c>
      <c r="S240" s="57"/>
      <c r="T240" s="76"/>
      <c r="U240" s="65" t="e">
        <f>VLOOKUP(T240,d!$N$4:$O$27,2,FALSE)</f>
        <v>#N/A</v>
      </c>
      <c r="V240" s="65" t="b">
        <f t="shared" si="127"/>
        <v>1</v>
      </c>
      <c r="W240" s="34">
        <f t="shared" si="136"/>
        <v>0</v>
      </c>
      <c r="X240" s="43"/>
      <c r="Y240" s="57"/>
      <c r="Z240" s="65" t="e">
        <f>VLOOKUP(Y240,d!$B$32:$C$55,2,FALSE)</f>
        <v>#N/A</v>
      </c>
      <c r="AA240" s="65" t="b">
        <f t="shared" si="128"/>
        <v>1</v>
      </c>
      <c r="AB240" s="34">
        <f t="shared" si="137"/>
        <v>0</v>
      </c>
      <c r="AC240" s="43"/>
      <c r="AD240" s="57"/>
      <c r="AE240" s="65" t="e">
        <f>VLOOKUP(AD240,d!$F$32:$G$55,2,FALSE)</f>
        <v>#N/A</v>
      </c>
      <c r="AF240" s="65" t="b">
        <f t="shared" si="129"/>
        <v>1</v>
      </c>
      <c r="AG240" s="34">
        <f t="shared" si="138"/>
        <v>0</v>
      </c>
      <c r="AH240" s="43"/>
      <c r="AI240" s="57"/>
      <c r="AJ240" s="65" t="e">
        <f>VLOOKUP(AI240,d!$J$32:$K$55,2,FALSE)</f>
        <v>#N/A</v>
      </c>
      <c r="AK240" s="65" t="b">
        <f t="shared" si="130"/>
        <v>1</v>
      </c>
      <c r="AL240" s="34">
        <f t="shared" si="139"/>
        <v>0</v>
      </c>
      <c r="AM240" s="43"/>
      <c r="AN240" s="57"/>
      <c r="AO240" s="65" t="e">
        <f>VLOOKUP(AN240,d!$N$32:$O$55,2,FALSE)</f>
        <v>#N/A</v>
      </c>
      <c r="AP240" s="65" t="b">
        <f t="shared" si="131"/>
        <v>1</v>
      </c>
      <c r="AQ240" s="34">
        <f t="shared" si="140"/>
        <v>0</v>
      </c>
      <c r="AR240" s="43"/>
      <c r="AS240" s="67">
        <f t="shared" si="141"/>
        <v>0</v>
      </c>
      <c r="AT240" s="67">
        <f t="shared" si="142"/>
        <v>0</v>
      </c>
      <c r="AU240" s="67">
        <f t="shared" si="143"/>
        <v>0</v>
      </c>
      <c r="AV240" s="92" t="str">
        <f>IF(A240&gt;" ",A240,"")</f>
        <v/>
      </c>
      <c r="AW240" s="46" t="s">
        <v>107</v>
      </c>
      <c r="AX240" s="52"/>
      <c r="AZ240" s="50">
        <f>RANK(AU240,AU240:AU243,0)</f>
        <v>1</v>
      </c>
      <c r="BE240" s="52"/>
      <c r="BF240" s="52"/>
      <c r="BG240" s="52"/>
    </row>
    <row r="241" spans="1:59" ht="13.5" thickBot="1" x14ac:dyDescent="0.25">
      <c r="A241" s="25">
        <f>(A240)</f>
        <v>0</v>
      </c>
      <c r="B241" s="46">
        <f t="shared" si="144"/>
        <v>0</v>
      </c>
      <c r="C241" s="114" t="s">
        <v>214</v>
      </c>
      <c r="D241" s="47"/>
      <c r="E241" s="68"/>
      <c r="F241" s="65" t="e">
        <f>VLOOKUP(E241,d!$B$4:$C$27,2,FALSE)</f>
        <v>#N/A</v>
      </c>
      <c r="G241" s="65" t="b">
        <f t="shared" si="145"/>
        <v>1</v>
      </c>
      <c r="H241" s="34">
        <f t="shared" si="133"/>
        <v>0</v>
      </c>
      <c r="I241" s="57"/>
      <c r="J241" s="68"/>
      <c r="K241" s="65" t="e">
        <f>VLOOKUP(J241,d!$F$4:$G$27,2,FALSE)</f>
        <v>#N/A</v>
      </c>
      <c r="L241" s="65" t="b">
        <f t="shared" si="125"/>
        <v>1</v>
      </c>
      <c r="M241" s="34">
        <f t="shared" si="134"/>
        <v>0</v>
      </c>
      <c r="N241" s="66"/>
      <c r="O241" s="57"/>
      <c r="P241" s="65" t="e">
        <f>VLOOKUP(O241,d!$J$4:$K$27,2,FALSE)</f>
        <v>#N/A</v>
      </c>
      <c r="Q241" s="65" t="b">
        <f t="shared" si="126"/>
        <v>1</v>
      </c>
      <c r="R241" s="34">
        <f t="shared" si="135"/>
        <v>0</v>
      </c>
      <c r="S241" s="57"/>
      <c r="T241" s="76"/>
      <c r="U241" s="65" t="e">
        <f>VLOOKUP(T241,d!$N$4:$O$27,2,FALSE)</f>
        <v>#N/A</v>
      </c>
      <c r="V241" s="65" t="b">
        <f t="shared" si="127"/>
        <v>1</v>
      </c>
      <c r="W241" s="34">
        <f t="shared" si="136"/>
        <v>0</v>
      </c>
      <c r="X241" s="43"/>
      <c r="Y241" s="57"/>
      <c r="Z241" s="65" t="e">
        <f>VLOOKUP(Y241,d!$B$32:$C$55,2,FALSE)</f>
        <v>#N/A</v>
      </c>
      <c r="AA241" s="65" t="b">
        <f t="shared" si="128"/>
        <v>1</v>
      </c>
      <c r="AB241" s="34">
        <f t="shared" si="137"/>
        <v>0</v>
      </c>
      <c r="AC241" s="43"/>
      <c r="AD241" s="57"/>
      <c r="AE241" s="65" t="e">
        <f>VLOOKUP(AD241,d!$F$32:$G$55,2,FALSE)</f>
        <v>#N/A</v>
      </c>
      <c r="AF241" s="65" t="b">
        <f t="shared" si="129"/>
        <v>1</v>
      </c>
      <c r="AG241" s="34">
        <f t="shared" si="138"/>
        <v>0</v>
      </c>
      <c r="AH241" s="43"/>
      <c r="AI241" s="57"/>
      <c r="AJ241" s="65" t="e">
        <f>VLOOKUP(AI241,d!$J$32:$K$55,2,FALSE)</f>
        <v>#N/A</v>
      </c>
      <c r="AK241" s="65" t="b">
        <f t="shared" si="130"/>
        <v>1</v>
      </c>
      <c r="AL241" s="34">
        <f t="shared" si="139"/>
        <v>0</v>
      </c>
      <c r="AM241" s="43"/>
      <c r="AN241" s="57"/>
      <c r="AO241" s="65" t="e">
        <f>VLOOKUP(AN241,d!$N$32:$O$55,2,FALSE)</f>
        <v>#N/A</v>
      </c>
      <c r="AP241" s="65" t="b">
        <f t="shared" si="131"/>
        <v>1</v>
      </c>
      <c r="AQ241" s="34">
        <f t="shared" si="140"/>
        <v>0</v>
      </c>
      <c r="AR241" s="43"/>
      <c r="AS241" s="67">
        <f t="shared" si="141"/>
        <v>0</v>
      </c>
      <c r="AT241" s="67">
        <f t="shared" si="142"/>
        <v>0</v>
      </c>
      <c r="AU241" s="26">
        <f t="shared" si="143"/>
        <v>0</v>
      </c>
      <c r="AV241" s="91">
        <f>IF(B240="I",0,SUM(BA240:BA243))</f>
        <v>0</v>
      </c>
      <c r="AW241" s="91">
        <f>IF(AV241=0,0,RANK(AV241,BA$8:BA$1202,0))</f>
        <v>0</v>
      </c>
      <c r="AX241" s="52"/>
      <c r="AZ241" s="50">
        <f>RANK(AU241,AU240:AU243,0)</f>
        <v>1</v>
      </c>
      <c r="BE241" s="52"/>
      <c r="BF241" s="52"/>
      <c r="BG241" s="52"/>
    </row>
    <row r="242" spans="1:59" ht="13.5" thickBot="1" x14ac:dyDescent="0.25">
      <c r="A242" s="25">
        <f>(A241)</f>
        <v>0</v>
      </c>
      <c r="B242" s="46">
        <f t="shared" si="144"/>
        <v>0</v>
      </c>
      <c r="C242" s="114" t="s">
        <v>215</v>
      </c>
      <c r="D242" s="48"/>
      <c r="E242" s="68"/>
      <c r="F242" s="65" t="e">
        <f>VLOOKUP(E242,d!$B$4:$C$27,2,FALSE)</f>
        <v>#N/A</v>
      </c>
      <c r="G242" s="65" t="b">
        <f t="shared" si="145"/>
        <v>1</v>
      </c>
      <c r="H242" s="34">
        <f t="shared" si="133"/>
        <v>0</v>
      </c>
      <c r="I242" s="57"/>
      <c r="J242" s="68"/>
      <c r="K242" s="65" t="e">
        <f>VLOOKUP(J242,d!$F$4:$G$27,2,FALSE)</f>
        <v>#N/A</v>
      </c>
      <c r="L242" s="65" t="b">
        <f t="shared" si="125"/>
        <v>1</v>
      </c>
      <c r="M242" s="34">
        <f t="shared" si="134"/>
        <v>0</v>
      </c>
      <c r="N242" s="66"/>
      <c r="O242" s="57"/>
      <c r="P242" s="65" t="e">
        <f>VLOOKUP(O242,d!$J$4:$K$27,2,FALSE)</f>
        <v>#N/A</v>
      </c>
      <c r="Q242" s="65" t="b">
        <f t="shared" si="126"/>
        <v>1</v>
      </c>
      <c r="R242" s="34">
        <f t="shared" si="135"/>
        <v>0</v>
      </c>
      <c r="S242" s="57"/>
      <c r="T242" s="76"/>
      <c r="U242" s="65" t="e">
        <f>VLOOKUP(T242,d!$N$4:$O$27,2,FALSE)</f>
        <v>#N/A</v>
      </c>
      <c r="V242" s="65" t="b">
        <f t="shared" si="127"/>
        <v>1</v>
      </c>
      <c r="W242" s="34">
        <f t="shared" si="136"/>
        <v>0</v>
      </c>
      <c r="X242" s="43"/>
      <c r="Y242" s="57"/>
      <c r="Z242" s="65" t="e">
        <f>VLOOKUP(Y242,d!$B$32:$C$55,2,FALSE)</f>
        <v>#N/A</v>
      </c>
      <c r="AA242" s="65" t="b">
        <f t="shared" si="128"/>
        <v>1</v>
      </c>
      <c r="AB242" s="34">
        <f t="shared" si="137"/>
        <v>0</v>
      </c>
      <c r="AC242" s="43"/>
      <c r="AD242" s="57"/>
      <c r="AE242" s="65" t="e">
        <f>VLOOKUP(AD242,d!$F$32:$G$55,2,FALSE)</f>
        <v>#N/A</v>
      </c>
      <c r="AF242" s="65" t="b">
        <f t="shared" si="129"/>
        <v>1</v>
      </c>
      <c r="AG242" s="34">
        <f t="shared" si="138"/>
        <v>0</v>
      </c>
      <c r="AH242" s="43"/>
      <c r="AI242" s="57"/>
      <c r="AJ242" s="65" t="e">
        <f>VLOOKUP(AI242,d!$J$32:$K$55,2,FALSE)</f>
        <v>#N/A</v>
      </c>
      <c r="AK242" s="65" t="b">
        <f t="shared" si="130"/>
        <v>1</v>
      </c>
      <c r="AL242" s="34">
        <f t="shared" si="139"/>
        <v>0</v>
      </c>
      <c r="AM242" s="43"/>
      <c r="AN242" s="57"/>
      <c r="AO242" s="65" t="e">
        <f>VLOOKUP(AN242,d!$N$32:$O$55,2,FALSE)</f>
        <v>#N/A</v>
      </c>
      <c r="AP242" s="65" t="b">
        <f t="shared" si="131"/>
        <v>1</v>
      </c>
      <c r="AQ242" s="34">
        <f t="shared" si="140"/>
        <v>0</v>
      </c>
      <c r="AR242" s="43"/>
      <c r="AS242" s="67">
        <f t="shared" si="141"/>
        <v>0</v>
      </c>
      <c r="AT242" s="67">
        <f t="shared" si="142"/>
        <v>0</v>
      </c>
      <c r="AU242" s="26">
        <f t="shared" si="143"/>
        <v>0</v>
      </c>
      <c r="AV242" s="94">
        <f>IF(B240="I",0,SUM(BB240:BB243))</f>
        <v>0</v>
      </c>
      <c r="AW242" s="94">
        <f>IF(AV242=0,0,RANK(AV242,BB$8:BB$1202,0))</f>
        <v>0</v>
      </c>
      <c r="AX242" s="52"/>
      <c r="AZ242" s="50">
        <f>RANK(AU242,AU240:AU243,0)</f>
        <v>1</v>
      </c>
      <c r="BE242" s="52"/>
      <c r="BF242" s="52"/>
      <c r="BG242" s="52"/>
    </row>
    <row r="243" spans="1:59" ht="13.5" thickBot="1" x14ac:dyDescent="0.25">
      <c r="A243" s="46">
        <f>(A242)</f>
        <v>0</v>
      </c>
      <c r="B243" s="46">
        <f t="shared" si="144"/>
        <v>0</v>
      </c>
      <c r="C243" s="115" t="s">
        <v>216</v>
      </c>
      <c r="D243" s="49"/>
      <c r="E243" s="69"/>
      <c r="F243" s="70" t="e">
        <f>VLOOKUP(E243,d!$B$4:$C$27,2,FALSE)</f>
        <v>#N/A</v>
      </c>
      <c r="G243" s="70" t="b">
        <f t="shared" si="145"/>
        <v>1</v>
      </c>
      <c r="H243" s="96">
        <f t="shared" si="133"/>
        <v>0</v>
      </c>
      <c r="I243" s="71"/>
      <c r="J243" s="78"/>
      <c r="K243" s="70" t="e">
        <f>VLOOKUP(J243,d!$F$4:$G$27,2,FALSE)</f>
        <v>#N/A</v>
      </c>
      <c r="L243" s="70" t="b">
        <f t="shared" si="125"/>
        <v>1</v>
      </c>
      <c r="M243" s="96">
        <f t="shared" si="134"/>
        <v>0</v>
      </c>
      <c r="N243" s="72"/>
      <c r="O243" s="71"/>
      <c r="P243" s="70" t="e">
        <f>VLOOKUP(O243,d!$J$4:$K$27,2,FALSE)</f>
        <v>#N/A</v>
      </c>
      <c r="Q243" s="70" t="b">
        <f t="shared" si="126"/>
        <v>1</v>
      </c>
      <c r="R243" s="96">
        <f t="shared" si="135"/>
        <v>0</v>
      </c>
      <c r="S243" s="71"/>
      <c r="T243" s="79"/>
      <c r="U243" s="70" t="e">
        <f>VLOOKUP(T243,d!$N$4:$O$27,2,FALSE)</f>
        <v>#N/A</v>
      </c>
      <c r="V243" s="70" t="b">
        <f t="shared" si="127"/>
        <v>1</v>
      </c>
      <c r="W243" s="96">
        <f t="shared" si="136"/>
        <v>0</v>
      </c>
      <c r="X243" s="73"/>
      <c r="Y243" s="71"/>
      <c r="Z243" s="70" t="e">
        <f>VLOOKUP(Y243,d!$B$32:$C$55,2,FALSE)</f>
        <v>#N/A</v>
      </c>
      <c r="AA243" s="70" t="b">
        <f t="shared" si="128"/>
        <v>1</v>
      </c>
      <c r="AB243" s="96">
        <f t="shared" si="137"/>
        <v>0</v>
      </c>
      <c r="AC243" s="73"/>
      <c r="AD243" s="71"/>
      <c r="AE243" s="70" t="e">
        <f>VLOOKUP(AD243,d!$F$32:$G$55,2,FALSE)</f>
        <v>#N/A</v>
      </c>
      <c r="AF243" s="70" t="b">
        <f t="shared" si="129"/>
        <v>1</v>
      </c>
      <c r="AG243" s="96">
        <f t="shared" si="138"/>
        <v>0</v>
      </c>
      <c r="AH243" s="73"/>
      <c r="AI243" s="71"/>
      <c r="AJ243" s="70" t="e">
        <f>VLOOKUP(AI243,d!$J$32:$K$55,2,FALSE)</f>
        <v>#N/A</v>
      </c>
      <c r="AK243" s="70" t="b">
        <f t="shared" si="130"/>
        <v>1</v>
      </c>
      <c r="AL243" s="96">
        <f t="shared" si="139"/>
        <v>0</v>
      </c>
      <c r="AM243" s="73"/>
      <c r="AN243" s="71"/>
      <c r="AO243" s="70" t="e">
        <f>VLOOKUP(AN243,d!$N$32:$O$55,2,FALSE)</f>
        <v>#N/A</v>
      </c>
      <c r="AP243" s="70" t="b">
        <f t="shared" si="131"/>
        <v>1</v>
      </c>
      <c r="AQ243" s="96">
        <f t="shared" si="140"/>
        <v>0</v>
      </c>
      <c r="AR243" s="73"/>
      <c r="AS243" s="74">
        <f t="shared" si="141"/>
        <v>0</v>
      </c>
      <c r="AT243" s="74">
        <f t="shared" si="142"/>
        <v>0</v>
      </c>
      <c r="AU243" s="75">
        <f t="shared" si="143"/>
        <v>0</v>
      </c>
      <c r="AV243" s="90">
        <f>IF(B240="I",0,(AU240+AU241+AU242+AU243-AY243))</f>
        <v>0</v>
      </c>
      <c r="AW243" s="93">
        <f>IF(B240="I",0,IF(BD243&gt;BD$6,0,BD243))</f>
        <v>0</v>
      </c>
      <c r="AX243" s="119">
        <f>MIN(AS240:AS243)</f>
        <v>0</v>
      </c>
      <c r="AY243" s="50">
        <f>MIN(AU240:AU243)</f>
        <v>0</v>
      </c>
      <c r="AZ243" s="50">
        <f>RANK(AU243,AU240:AU243,0)</f>
        <v>1</v>
      </c>
      <c r="BA243" s="118">
        <f>SUM(AS240:AS243)-AX243</f>
        <v>0</v>
      </c>
      <c r="BB243" s="118">
        <f>SUM(AT240:AT243)-(AY243-AX243)</f>
        <v>0</v>
      </c>
      <c r="BC243" s="52">
        <f>IF(B240="I","",IF(SUM(BA240:BB243)=0,AV243,SUM(BA240:BB243)))</f>
        <v>0</v>
      </c>
      <c r="BD243" s="52" t="str">
        <f>IF(B240="I","",IF(BC243=0,"",RANK(BC243,BC$8:BC$500,0)))</f>
        <v/>
      </c>
      <c r="BE243" s="52"/>
      <c r="BF243" s="52"/>
      <c r="BG243" s="52"/>
    </row>
    <row r="244" spans="1:59" ht="13.5" thickBot="1" x14ac:dyDescent="0.25">
      <c r="A244" s="28"/>
      <c r="B244" s="46"/>
      <c r="C244" s="114" t="s">
        <v>217</v>
      </c>
      <c r="D244" s="47"/>
      <c r="E244" s="57"/>
      <c r="F244" s="65" t="e">
        <f>VLOOKUP(E244,d!$B$4:$C$27,2,FALSE)</f>
        <v>#N/A</v>
      </c>
      <c r="G244" s="65" t="b">
        <f t="shared" si="145"/>
        <v>1</v>
      </c>
      <c r="H244" s="34">
        <f t="shared" si="133"/>
        <v>0</v>
      </c>
      <c r="I244" s="43"/>
      <c r="J244" s="57"/>
      <c r="K244" s="65" t="e">
        <f>VLOOKUP(J244,d!$F$4:$G$27,2,FALSE)</f>
        <v>#N/A</v>
      </c>
      <c r="L244" s="65" t="b">
        <f t="shared" si="125"/>
        <v>1</v>
      </c>
      <c r="M244" s="34">
        <f t="shared" si="134"/>
        <v>0</v>
      </c>
      <c r="N244" s="66"/>
      <c r="O244" s="57"/>
      <c r="P244" s="65" t="e">
        <f>VLOOKUP(O244,d!$J$4:$K$27,2,FALSE)</f>
        <v>#N/A</v>
      </c>
      <c r="Q244" s="65" t="b">
        <f t="shared" si="126"/>
        <v>1</v>
      </c>
      <c r="R244" s="34">
        <f t="shared" si="135"/>
        <v>0</v>
      </c>
      <c r="S244" s="57"/>
      <c r="T244" s="76"/>
      <c r="U244" s="65" t="e">
        <f>VLOOKUP(T244,d!$N$4:$O$27,2,FALSE)</f>
        <v>#N/A</v>
      </c>
      <c r="V244" s="65" t="b">
        <f t="shared" si="127"/>
        <v>1</v>
      </c>
      <c r="W244" s="34">
        <f t="shared" si="136"/>
        <v>0</v>
      </c>
      <c r="X244" s="43"/>
      <c r="Y244" s="57"/>
      <c r="Z244" s="65" t="e">
        <f>VLOOKUP(Y244,d!$B$32:$C$55,2,FALSE)</f>
        <v>#N/A</v>
      </c>
      <c r="AA244" s="65" t="b">
        <f t="shared" si="128"/>
        <v>1</v>
      </c>
      <c r="AB244" s="34">
        <f t="shared" si="137"/>
        <v>0</v>
      </c>
      <c r="AC244" s="43"/>
      <c r="AD244" s="57"/>
      <c r="AE244" s="65" t="e">
        <f>VLOOKUP(AD244,d!$F$32:$G$55,2,FALSE)</f>
        <v>#N/A</v>
      </c>
      <c r="AF244" s="65" t="b">
        <f t="shared" si="129"/>
        <v>1</v>
      </c>
      <c r="AG244" s="34">
        <f t="shared" si="138"/>
        <v>0</v>
      </c>
      <c r="AH244" s="43"/>
      <c r="AI244" s="57"/>
      <c r="AJ244" s="65" t="e">
        <f>VLOOKUP(AI244,d!$J$32:$K$55,2,FALSE)</f>
        <v>#N/A</v>
      </c>
      <c r="AK244" s="65" t="b">
        <f t="shared" si="130"/>
        <v>1</v>
      </c>
      <c r="AL244" s="34">
        <f t="shared" si="139"/>
        <v>0</v>
      </c>
      <c r="AM244" s="43"/>
      <c r="AN244" s="57"/>
      <c r="AO244" s="65" t="e">
        <f>VLOOKUP(AN244,d!$N$32:$O$55,2,FALSE)</f>
        <v>#N/A</v>
      </c>
      <c r="AP244" s="65" t="b">
        <f t="shared" si="131"/>
        <v>1</v>
      </c>
      <c r="AQ244" s="34">
        <f t="shared" si="140"/>
        <v>0</v>
      </c>
      <c r="AR244" s="43"/>
      <c r="AS244" s="67">
        <f t="shared" si="141"/>
        <v>0</v>
      </c>
      <c r="AT244" s="67">
        <f t="shared" si="142"/>
        <v>0</v>
      </c>
      <c r="AU244" s="67">
        <f t="shared" si="143"/>
        <v>0</v>
      </c>
      <c r="AV244" s="92" t="str">
        <f>IF(A244&gt;" ",A244,"")</f>
        <v/>
      </c>
      <c r="AW244" s="46" t="s">
        <v>107</v>
      </c>
      <c r="AX244" s="52"/>
      <c r="AZ244" s="50">
        <f>RANK(AU244,AU244:AU247,0)</f>
        <v>1</v>
      </c>
      <c r="BE244" s="52"/>
      <c r="BF244" s="52"/>
      <c r="BG244" s="52"/>
    </row>
    <row r="245" spans="1:59" ht="13.5" thickBot="1" x14ac:dyDescent="0.25">
      <c r="A245" s="25">
        <f>(A244)</f>
        <v>0</v>
      </c>
      <c r="B245" s="46">
        <f t="shared" si="144"/>
        <v>0</v>
      </c>
      <c r="C245" s="114" t="s">
        <v>218</v>
      </c>
      <c r="D245" s="47"/>
      <c r="E245" s="68"/>
      <c r="F245" s="65" t="e">
        <f>VLOOKUP(E245,d!$B$4:$C$27,2,FALSE)</f>
        <v>#N/A</v>
      </c>
      <c r="G245" s="65" t="b">
        <f t="shared" si="145"/>
        <v>1</v>
      </c>
      <c r="H245" s="34">
        <f t="shared" si="133"/>
        <v>0</v>
      </c>
      <c r="I245" s="57"/>
      <c r="J245" s="68"/>
      <c r="K245" s="65" t="e">
        <f>VLOOKUP(J245,d!$F$4:$G$27,2,FALSE)</f>
        <v>#N/A</v>
      </c>
      <c r="L245" s="65" t="b">
        <f t="shared" si="125"/>
        <v>1</v>
      </c>
      <c r="M245" s="34">
        <f t="shared" si="134"/>
        <v>0</v>
      </c>
      <c r="N245" s="66"/>
      <c r="O245" s="57"/>
      <c r="P245" s="65" t="e">
        <f>VLOOKUP(O245,d!$J$4:$K$27,2,FALSE)</f>
        <v>#N/A</v>
      </c>
      <c r="Q245" s="65" t="b">
        <f t="shared" si="126"/>
        <v>1</v>
      </c>
      <c r="R245" s="34">
        <f t="shared" si="135"/>
        <v>0</v>
      </c>
      <c r="S245" s="57"/>
      <c r="T245" s="76"/>
      <c r="U245" s="65" t="e">
        <f>VLOOKUP(T245,d!$N$4:$O$27,2,FALSE)</f>
        <v>#N/A</v>
      </c>
      <c r="V245" s="65" t="b">
        <f t="shared" si="127"/>
        <v>1</v>
      </c>
      <c r="W245" s="34">
        <f t="shared" si="136"/>
        <v>0</v>
      </c>
      <c r="X245" s="43"/>
      <c r="Y245" s="57"/>
      <c r="Z245" s="65" t="e">
        <f>VLOOKUP(Y245,d!$B$32:$C$55,2,FALSE)</f>
        <v>#N/A</v>
      </c>
      <c r="AA245" s="65" t="b">
        <f t="shared" si="128"/>
        <v>1</v>
      </c>
      <c r="AB245" s="34">
        <f t="shared" si="137"/>
        <v>0</v>
      </c>
      <c r="AC245" s="43"/>
      <c r="AD245" s="57"/>
      <c r="AE245" s="65" t="e">
        <f>VLOOKUP(AD245,d!$F$32:$G$55,2,FALSE)</f>
        <v>#N/A</v>
      </c>
      <c r="AF245" s="65" t="b">
        <f t="shared" si="129"/>
        <v>1</v>
      </c>
      <c r="AG245" s="34">
        <f t="shared" si="138"/>
        <v>0</v>
      </c>
      <c r="AH245" s="43"/>
      <c r="AI245" s="57"/>
      <c r="AJ245" s="65" t="e">
        <f>VLOOKUP(AI245,d!$J$32:$K$55,2,FALSE)</f>
        <v>#N/A</v>
      </c>
      <c r="AK245" s="65" t="b">
        <f t="shared" si="130"/>
        <v>1</v>
      </c>
      <c r="AL245" s="34">
        <f t="shared" si="139"/>
        <v>0</v>
      </c>
      <c r="AM245" s="43"/>
      <c r="AN245" s="57"/>
      <c r="AO245" s="65" t="e">
        <f>VLOOKUP(AN245,d!$N$32:$O$55,2,FALSE)</f>
        <v>#N/A</v>
      </c>
      <c r="AP245" s="65" t="b">
        <f t="shared" si="131"/>
        <v>1</v>
      </c>
      <c r="AQ245" s="34">
        <f t="shared" si="140"/>
        <v>0</v>
      </c>
      <c r="AR245" s="43"/>
      <c r="AS245" s="67">
        <f t="shared" si="141"/>
        <v>0</v>
      </c>
      <c r="AT245" s="67">
        <f t="shared" si="142"/>
        <v>0</v>
      </c>
      <c r="AU245" s="26">
        <f t="shared" si="143"/>
        <v>0</v>
      </c>
      <c r="AV245" s="91">
        <f>IF(B244="I",0,SUM(BA244:BA247))</f>
        <v>0</v>
      </c>
      <c r="AW245" s="91">
        <f>IF(AV245=0,0,RANK(AV245,BA$8:BA$1202,0))</f>
        <v>0</v>
      </c>
      <c r="AX245" s="52"/>
      <c r="AZ245" s="50">
        <f>RANK(AU245,AU244:AU247,0)</f>
        <v>1</v>
      </c>
      <c r="BE245" s="52"/>
      <c r="BF245" s="52"/>
      <c r="BG245" s="52"/>
    </row>
    <row r="246" spans="1:59" ht="13.5" thickBot="1" x14ac:dyDescent="0.25">
      <c r="A246" s="25">
        <f>(A245)</f>
        <v>0</v>
      </c>
      <c r="B246" s="46">
        <f t="shared" si="144"/>
        <v>0</v>
      </c>
      <c r="C246" s="114" t="s">
        <v>219</v>
      </c>
      <c r="D246" s="48"/>
      <c r="E246" s="68"/>
      <c r="F246" s="65" t="e">
        <f>VLOOKUP(E246,d!$B$4:$C$27,2,FALSE)</f>
        <v>#N/A</v>
      </c>
      <c r="G246" s="65" t="b">
        <f t="shared" si="145"/>
        <v>1</v>
      </c>
      <c r="H246" s="34">
        <f t="shared" si="133"/>
        <v>0</v>
      </c>
      <c r="I246" s="57"/>
      <c r="J246" s="68"/>
      <c r="K246" s="65" t="e">
        <f>VLOOKUP(J246,d!$F$4:$G$27,2,FALSE)</f>
        <v>#N/A</v>
      </c>
      <c r="L246" s="65" t="b">
        <f t="shared" si="125"/>
        <v>1</v>
      </c>
      <c r="M246" s="34">
        <f t="shared" si="134"/>
        <v>0</v>
      </c>
      <c r="N246" s="66"/>
      <c r="O246" s="57"/>
      <c r="P246" s="65" t="e">
        <f>VLOOKUP(O246,d!$J$4:$K$27,2,FALSE)</f>
        <v>#N/A</v>
      </c>
      <c r="Q246" s="65" t="b">
        <f t="shared" si="126"/>
        <v>1</v>
      </c>
      <c r="R246" s="34">
        <f t="shared" si="135"/>
        <v>0</v>
      </c>
      <c r="S246" s="57"/>
      <c r="T246" s="76"/>
      <c r="U246" s="65" t="e">
        <f>VLOOKUP(T246,d!$N$4:$O$27,2,FALSE)</f>
        <v>#N/A</v>
      </c>
      <c r="V246" s="65" t="b">
        <f t="shared" si="127"/>
        <v>1</v>
      </c>
      <c r="W246" s="34">
        <f t="shared" si="136"/>
        <v>0</v>
      </c>
      <c r="X246" s="43"/>
      <c r="Y246" s="57"/>
      <c r="Z246" s="65" t="e">
        <f>VLOOKUP(Y246,d!$B$32:$C$55,2,FALSE)</f>
        <v>#N/A</v>
      </c>
      <c r="AA246" s="65" t="b">
        <f t="shared" si="128"/>
        <v>1</v>
      </c>
      <c r="AB246" s="34">
        <f t="shared" si="137"/>
        <v>0</v>
      </c>
      <c r="AC246" s="43"/>
      <c r="AD246" s="57"/>
      <c r="AE246" s="65" t="e">
        <f>VLOOKUP(AD246,d!$F$32:$G$55,2,FALSE)</f>
        <v>#N/A</v>
      </c>
      <c r="AF246" s="65" t="b">
        <f t="shared" si="129"/>
        <v>1</v>
      </c>
      <c r="AG246" s="34">
        <f t="shared" si="138"/>
        <v>0</v>
      </c>
      <c r="AH246" s="43"/>
      <c r="AI246" s="57"/>
      <c r="AJ246" s="65" t="e">
        <f>VLOOKUP(AI246,d!$J$32:$K$55,2,FALSE)</f>
        <v>#N/A</v>
      </c>
      <c r="AK246" s="65" t="b">
        <f t="shared" si="130"/>
        <v>1</v>
      </c>
      <c r="AL246" s="34">
        <f t="shared" si="139"/>
        <v>0</v>
      </c>
      <c r="AM246" s="43"/>
      <c r="AN246" s="57"/>
      <c r="AO246" s="65" t="e">
        <f>VLOOKUP(AN246,d!$N$32:$O$55,2,FALSE)</f>
        <v>#N/A</v>
      </c>
      <c r="AP246" s="65" t="b">
        <f t="shared" si="131"/>
        <v>1</v>
      </c>
      <c r="AQ246" s="34">
        <f t="shared" si="140"/>
        <v>0</v>
      </c>
      <c r="AR246" s="43"/>
      <c r="AS246" s="67">
        <f t="shared" si="141"/>
        <v>0</v>
      </c>
      <c r="AT246" s="67">
        <f t="shared" si="142"/>
        <v>0</v>
      </c>
      <c r="AU246" s="26">
        <f t="shared" si="143"/>
        <v>0</v>
      </c>
      <c r="AV246" s="94">
        <f>IF(B244="I",0,SUM(BB244:BB247))</f>
        <v>0</v>
      </c>
      <c r="AW246" s="94">
        <f>IF(AV246=0,0,RANK(AV246,BB$8:BB$1202,0))</f>
        <v>0</v>
      </c>
      <c r="AX246" s="52"/>
      <c r="AZ246" s="50">
        <f>RANK(AU246,AU244:AU247,0)</f>
        <v>1</v>
      </c>
      <c r="BE246" s="52"/>
      <c r="BF246" s="52"/>
      <c r="BG246" s="52"/>
    </row>
    <row r="247" spans="1:59" ht="13.5" thickBot="1" x14ac:dyDescent="0.25">
      <c r="A247" s="46">
        <f>(A246)</f>
        <v>0</v>
      </c>
      <c r="B247" s="46">
        <f t="shared" si="144"/>
        <v>0</v>
      </c>
      <c r="C247" s="115" t="s">
        <v>220</v>
      </c>
      <c r="D247" s="49"/>
      <c r="E247" s="69"/>
      <c r="F247" s="70" t="e">
        <f>VLOOKUP(E247,d!$B$4:$C$27,2,FALSE)</f>
        <v>#N/A</v>
      </c>
      <c r="G247" s="70" t="b">
        <f t="shared" si="145"/>
        <v>1</v>
      </c>
      <c r="H247" s="96">
        <f t="shared" si="133"/>
        <v>0</v>
      </c>
      <c r="I247" s="71"/>
      <c r="J247" s="78"/>
      <c r="K247" s="70" t="e">
        <f>VLOOKUP(J247,d!$F$4:$G$27,2,FALSE)</f>
        <v>#N/A</v>
      </c>
      <c r="L247" s="70" t="b">
        <f t="shared" si="125"/>
        <v>1</v>
      </c>
      <c r="M247" s="96">
        <f t="shared" si="134"/>
        <v>0</v>
      </c>
      <c r="N247" s="72"/>
      <c r="O247" s="71"/>
      <c r="P247" s="70" t="e">
        <f>VLOOKUP(O247,d!$J$4:$K$27,2,FALSE)</f>
        <v>#N/A</v>
      </c>
      <c r="Q247" s="70" t="b">
        <f t="shared" si="126"/>
        <v>1</v>
      </c>
      <c r="R247" s="96">
        <f t="shared" si="135"/>
        <v>0</v>
      </c>
      <c r="S247" s="71"/>
      <c r="T247" s="79"/>
      <c r="U247" s="70" t="e">
        <f>VLOOKUP(T247,d!$N$4:$O$27,2,FALSE)</f>
        <v>#N/A</v>
      </c>
      <c r="V247" s="70" t="b">
        <f t="shared" si="127"/>
        <v>1</v>
      </c>
      <c r="W247" s="96">
        <f t="shared" si="136"/>
        <v>0</v>
      </c>
      <c r="X247" s="73"/>
      <c r="Y247" s="71"/>
      <c r="Z247" s="70" t="e">
        <f>VLOOKUP(Y247,d!$B$32:$C$55,2,FALSE)</f>
        <v>#N/A</v>
      </c>
      <c r="AA247" s="70" t="b">
        <f t="shared" si="128"/>
        <v>1</v>
      </c>
      <c r="AB247" s="96">
        <f t="shared" si="137"/>
        <v>0</v>
      </c>
      <c r="AC247" s="73"/>
      <c r="AD247" s="71"/>
      <c r="AE247" s="70" t="e">
        <f>VLOOKUP(AD247,d!$F$32:$G$55,2,FALSE)</f>
        <v>#N/A</v>
      </c>
      <c r="AF247" s="70" t="b">
        <f t="shared" si="129"/>
        <v>1</v>
      </c>
      <c r="AG247" s="96">
        <f t="shared" si="138"/>
        <v>0</v>
      </c>
      <c r="AH247" s="73"/>
      <c r="AI247" s="71"/>
      <c r="AJ247" s="70" t="e">
        <f>VLOOKUP(AI247,d!$J$32:$K$55,2,FALSE)</f>
        <v>#N/A</v>
      </c>
      <c r="AK247" s="70" t="b">
        <f t="shared" si="130"/>
        <v>1</v>
      </c>
      <c r="AL247" s="96">
        <f t="shared" si="139"/>
        <v>0</v>
      </c>
      <c r="AM247" s="73"/>
      <c r="AN247" s="71"/>
      <c r="AO247" s="70" t="e">
        <f>VLOOKUP(AN247,d!$N$32:$O$55,2,FALSE)</f>
        <v>#N/A</v>
      </c>
      <c r="AP247" s="70" t="b">
        <f t="shared" si="131"/>
        <v>1</v>
      </c>
      <c r="AQ247" s="96">
        <f t="shared" si="140"/>
        <v>0</v>
      </c>
      <c r="AR247" s="73"/>
      <c r="AS247" s="74">
        <f t="shared" si="141"/>
        <v>0</v>
      </c>
      <c r="AT247" s="74">
        <f t="shared" si="142"/>
        <v>0</v>
      </c>
      <c r="AU247" s="75">
        <f t="shared" si="143"/>
        <v>0</v>
      </c>
      <c r="AV247" s="90">
        <f>IF(B244="I",0,(AU244+AU245+AU246+AU247-AY247))</f>
        <v>0</v>
      </c>
      <c r="AW247" s="93">
        <f>IF(B244="I",0,IF(BD247&gt;BD$6,0,BD247))</f>
        <v>0</v>
      </c>
      <c r="AX247" s="119">
        <f>MIN(AS244:AS247)</f>
        <v>0</v>
      </c>
      <c r="AY247" s="50">
        <f>MIN(AU244:AU247)</f>
        <v>0</v>
      </c>
      <c r="AZ247" s="50">
        <f>RANK(AU247,AU244:AU247,0)</f>
        <v>1</v>
      </c>
      <c r="BA247" s="118">
        <f>SUM(AS244:AS247)-AX247</f>
        <v>0</v>
      </c>
      <c r="BB247" s="118">
        <f>SUM(AT244:AT247)-(AY247-AX247)</f>
        <v>0</v>
      </c>
      <c r="BC247" s="52">
        <f>IF(B244="I","",IF(SUM(BA244:BB247)=0,AV247,SUM(BA244:BB247)))</f>
        <v>0</v>
      </c>
      <c r="BD247" s="52" t="str">
        <f>IF(B244="I","",IF(BC247=0,"",RANK(BC247,BC$8:BC$500,0)))</f>
        <v/>
      </c>
      <c r="BE247" s="52"/>
      <c r="BF247" s="52"/>
      <c r="BG247" s="52"/>
    </row>
    <row r="248" spans="1:59" ht="13.5" thickBot="1" x14ac:dyDescent="0.25">
      <c r="A248" s="28"/>
      <c r="B248" s="46"/>
      <c r="C248" s="114" t="s">
        <v>221</v>
      </c>
      <c r="D248" s="47"/>
      <c r="E248" s="57"/>
      <c r="F248" s="65" t="e">
        <f>VLOOKUP(E248,d!$B$4:$C$27,2,FALSE)</f>
        <v>#N/A</v>
      </c>
      <c r="G248" s="65" t="b">
        <f t="shared" si="145"/>
        <v>1</v>
      </c>
      <c r="H248" s="34">
        <f t="shared" si="133"/>
        <v>0</v>
      </c>
      <c r="I248" s="43"/>
      <c r="J248" s="57"/>
      <c r="K248" s="65" t="e">
        <f>VLOOKUP(J248,d!$F$4:$G$27,2,FALSE)</f>
        <v>#N/A</v>
      </c>
      <c r="L248" s="65" t="b">
        <f t="shared" si="125"/>
        <v>1</v>
      </c>
      <c r="M248" s="34">
        <f t="shared" si="134"/>
        <v>0</v>
      </c>
      <c r="N248" s="66"/>
      <c r="O248" s="57"/>
      <c r="P248" s="65" t="e">
        <f>VLOOKUP(O248,d!$J$4:$K$27,2,FALSE)</f>
        <v>#N/A</v>
      </c>
      <c r="Q248" s="65" t="b">
        <f t="shared" si="126"/>
        <v>1</v>
      </c>
      <c r="R248" s="34">
        <f t="shared" si="135"/>
        <v>0</v>
      </c>
      <c r="S248" s="57"/>
      <c r="T248" s="76"/>
      <c r="U248" s="65" t="e">
        <f>VLOOKUP(T248,d!$N$4:$O$27,2,FALSE)</f>
        <v>#N/A</v>
      </c>
      <c r="V248" s="65" t="b">
        <f t="shared" si="127"/>
        <v>1</v>
      </c>
      <c r="W248" s="34">
        <f t="shared" si="136"/>
        <v>0</v>
      </c>
      <c r="X248" s="43"/>
      <c r="Y248" s="57"/>
      <c r="Z248" s="65" t="e">
        <f>VLOOKUP(Y248,d!$B$32:$C$55,2,FALSE)</f>
        <v>#N/A</v>
      </c>
      <c r="AA248" s="65" t="b">
        <f t="shared" si="128"/>
        <v>1</v>
      </c>
      <c r="AB248" s="34">
        <f t="shared" si="137"/>
        <v>0</v>
      </c>
      <c r="AC248" s="43"/>
      <c r="AD248" s="57"/>
      <c r="AE248" s="65" t="e">
        <f>VLOOKUP(AD248,d!$F$32:$G$55,2,FALSE)</f>
        <v>#N/A</v>
      </c>
      <c r="AF248" s="65" t="b">
        <f t="shared" si="129"/>
        <v>1</v>
      </c>
      <c r="AG248" s="34">
        <f t="shared" si="138"/>
        <v>0</v>
      </c>
      <c r="AH248" s="43"/>
      <c r="AI248" s="57"/>
      <c r="AJ248" s="65" t="e">
        <f>VLOOKUP(AI248,d!$J$32:$K$55,2,FALSE)</f>
        <v>#N/A</v>
      </c>
      <c r="AK248" s="65" t="b">
        <f t="shared" si="130"/>
        <v>1</v>
      </c>
      <c r="AL248" s="34">
        <f t="shared" si="139"/>
        <v>0</v>
      </c>
      <c r="AM248" s="43"/>
      <c r="AN248" s="57"/>
      <c r="AO248" s="65" t="e">
        <f>VLOOKUP(AN248,d!$N$32:$O$55,2,FALSE)</f>
        <v>#N/A</v>
      </c>
      <c r="AP248" s="65" t="b">
        <f t="shared" si="131"/>
        <v>1</v>
      </c>
      <c r="AQ248" s="34">
        <f t="shared" si="140"/>
        <v>0</v>
      </c>
      <c r="AR248" s="43"/>
      <c r="AS248" s="67">
        <f t="shared" si="141"/>
        <v>0</v>
      </c>
      <c r="AT248" s="67">
        <f t="shared" si="142"/>
        <v>0</v>
      </c>
      <c r="AU248" s="67">
        <f t="shared" si="143"/>
        <v>0</v>
      </c>
      <c r="AV248" s="92" t="str">
        <f>IF(A248&gt;" ",A248,"")</f>
        <v/>
      </c>
      <c r="AW248" s="46" t="s">
        <v>107</v>
      </c>
      <c r="AX248" s="52"/>
      <c r="AZ248" s="50">
        <f>RANK(AU248,AU248:AU251,0)</f>
        <v>1</v>
      </c>
      <c r="BE248" s="52"/>
      <c r="BF248" s="52"/>
      <c r="BG248" s="52"/>
    </row>
    <row r="249" spans="1:59" ht="13.5" thickBot="1" x14ac:dyDescent="0.25">
      <c r="A249" s="25">
        <f>(A248)</f>
        <v>0</v>
      </c>
      <c r="B249" s="46">
        <f t="shared" si="144"/>
        <v>0</v>
      </c>
      <c r="C249" s="114" t="s">
        <v>222</v>
      </c>
      <c r="D249" s="47"/>
      <c r="E249" s="68"/>
      <c r="F249" s="65" t="e">
        <f>VLOOKUP(E249,d!$B$4:$C$27,2,FALSE)</f>
        <v>#N/A</v>
      </c>
      <c r="G249" s="65" t="b">
        <f t="shared" si="145"/>
        <v>1</v>
      </c>
      <c r="H249" s="34">
        <f t="shared" si="133"/>
        <v>0</v>
      </c>
      <c r="I249" s="57"/>
      <c r="J249" s="68"/>
      <c r="K249" s="65" t="e">
        <f>VLOOKUP(J249,d!$F$4:$G$27,2,FALSE)</f>
        <v>#N/A</v>
      </c>
      <c r="L249" s="65" t="b">
        <f t="shared" si="125"/>
        <v>1</v>
      </c>
      <c r="M249" s="34">
        <f t="shared" si="134"/>
        <v>0</v>
      </c>
      <c r="N249" s="66"/>
      <c r="O249" s="57"/>
      <c r="P249" s="65" t="e">
        <f>VLOOKUP(O249,d!$J$4:$K$27,2,FALSE)</f>
        <v>#N/A</v>
      </c>
      <c r="Q249" s="65" t="b">
        <f t="shared" si="126"/>
        <v>1</v>
      </c>
      <c r="R249" s="34">
        <f t="shared" si="135"/>
        <v>0</v>
      </c>
      <c r="S249" s="57"/>
      <c r="T249" s="76"/>
      <c r="U249" s="65" t="e">
        <f>VLOOKUP(T249,d!$N$4:$O$27,2,FALSE)</f>
        <v>#N/A</v>
      </c>
      <c r="V249" s="65" t="b">
        <f t="shared" si="127"/>
        <v>1</v>
      </c>
      <c r="W249" s="34">
        <f t="shared" si="136"/>
        <v>0</v>
      </c>
      <c r="X249" s="43"/>
      <c r="Y249" s="57"/>
      <c r="Z249" s="65" t="e">
        <f>VLOOKUP(Y249,d!$B$32:$C$55,2,FALSE)</f>
        <v>#N/A</v>
      </c>
      <c r="AA249" s="65" t="b">
        <f t="shared" si="128"/>
        <v>1</v>
      </c>
      <c r="AB249" s="34">
        <f t="shared" si="137"/>
        <v>0</v>
      </c>
      <c r="AC249" s="43"/>
      <c r="AD249" s="57"/>
      <c r="AE249" s="65" t="e">
        <f>VLOOKUP(AD249,d!$F$32:$G$55,2,FALSE)</f>
        <v>#N/A</v>
      </c>
      <c r="AF249" s="65" t="b">
        <f t="shared" si="129"/>
        <v>1</v>
      </c>
      <c r="AG249" s="34">
        <f t="shared" si="138"/>
        <v>0</v>
      </c>
      <c r="AH249" s="43"/>
      <c r="AI249" s="57"/>
      <c r="AJ249" s="65" t="e">
        <f>VLOOKUP(AI249,d!$J$32:$K$55,2,FALSE)</f>
        <v>#N/A</v>
      </c>
      <c r="AK249" s="65" t="b">
        <f t="shared" si="130"/>
        <v>1</v>
      </c>
      <c r="AL249" s="34">
        <f t="shared" si="139"/>
        <v>0</v>
      </c>
      <c r="AM249" s="43"/>
      <c r="AN249" s="57"/>
      <c r="AO249" s="65" t="e">
        <f>VLOOKUP(AN249,d!$N$32:$O$55,2,FALSE)</f>
        <v>#N/A</v>
      </c>
      <c r="AP249" s="65" t="b">
        <f t="shared" si="131"/>
        <v>1</v>
      </c>
      <c r="AQ249" s="34">
        <f t="shared" si="140"/>
        <v>0</v>
      </c>
      <c r="AR249" s="43"/>
      <c r="AS249" s="67">
        <f t="shared" si="141"/>
        <v>0</v>
      </c>
      <c r="AT249" s="67">
        <f t="shared" si="142"/>
        <v>0</v>
      </c>
      <c r="AU249" s="26">
        <f t="shared" si="143"/>
        <v>0</v>
      </c>
      <c r="AV249" s="91">
        <f>IF(B248="I",0,SUM(BA248:BA251))</f>
        <v>0</v>
      </c>
      <c r="AW249" s="91">
        <f>IF(AV249=0,0,RANK(AV249,BA$8:BA$1202,0))</f>
        <v>0</v>
      </c>
      <c r="AX249" s="52"/>
      <c r="AZ249" s="50">
        <f>RANK(AU249,AU248:AU251,0)</f>
        <v>1</v>
      </c>
      <c r="BE249" s="52"/>
      <c r="BF249" s="52"/>
      <c r="BG249" s="52"/>
    </row>
    <row r="250" spans="1:59" ht="13.5" thickBot="1" x14ac:dyDescent="0.25">
      <c r="A250" s="25">
        <f>(A249)</f>
        <v>0</v>
      </c>
      <c r="B250" s="46">
        <f t="shared" si="144"/>
        <v>0</v>
      </c>
      <c r="C250" s="114" t="s">
        <v>223</v>
      </c>
      <c r="D250" s="48"/>
      <c r="E250" s="68"/>
      <c r="F250" s="65" t="e">
        <f>VLOOKUP(E250,d!$B$4:$C$27,2,FALSE)</f>
        <v>#N/A</v>
      </c>
      <c r="G250" s="65" t="b">
        <f t="shared" si="145"/>
        <v>1</v>
      </c>
      <c r="H250" s="34">
        <f t="shared" si="133"/>
        <v>0</v>
      </c>
      <c r="I250" s="57"/>
      <c r="J250" s="68"/>
      <c r="K250" s="65" t="e">
        <f>VLOOKUP(J250,d!$F$4:$G$27,2,FALSE)</f>
        <v>#N/A</v>
      </c>
      <c r="L250" s="65" t="b">
        <f t="shared" si="125"/>
        <v>1</v>
      </c>
      <c r="M250" s="34">
        <f t="shared" si="134"/>
        <v>0</v>
      </c>
      <c r="N250" s="66"/>
      <c r="O250" s="57"/>
      <c r="P250" s="65" t="e">
        <f>VLOOKUP(O250,d!$J$4:$K$27,2,FALSE)</f>
        <v>#N/A</v>
      </c>
      <c r="Q250" s="65" t="b">
        <f t="shared" si="126"/>
        <v>1</v>
      </c>
      <c r="R250" s="34">
        <f t="shared" si="135"/>
        <v>0</v>
      </c>
      <c r="S250" s="57"/>
      <c r="T250" s="76"/>
      <c r="U250" s="65" t="e">
        <f>VLOOKUP(T250,d!$N$4:$O$27,2,FALSE)</f>
        <v>#N/A</v>
      </c>
      <c r="V250" s="65" t="b">
        <f t="shared" si="127"/>
        <v>1</v>
      </c>
      <c r="W250" s="34">
        <f t="shared" si="136"/>
        <v>0</v>
      </c>
      <c r="X250" s="43"/>
      <c r="Y250" s="57"/>
      <c r="Z250" s="65" t="e">
        <f>VLOOKUP(Y250,d!$B$32:$C$55,2,FALSE)</f>
        <v>#N/A</v>
      </c>
      <c r="AA250" s="65" t="b">
        <f t="shared" si="128"/>
        <v>1</v>
      </c>
      <c r="AB250" s="34">
        <f t="shared" si="137"/>
        <v>0</v>
      </c>
      <c r="AC250" s="43"/>
      <c r="AD250" s="57"/>
      <c r="AE250" s="65" t="e">
        <f>VLOOKUP(AD250,d!$F$32:$G$55,2,FALSE)</f>
        <v>#N/A</v>
      </c>
      <c r="AF250" s="65" t="b">
        <f t="shared" si="129"/>
        <v>1</v>
      </c>
      <c r="AG250" s="34">
        <f t="shared" si="138"/>
        <v>0</v>
      </c>
      <c r="AH250" s="43"/>
      <c r="AI250" s="57"/>
      <c r="AJ250" s="65" t="e">
        <f>VLOOKUP(AI250,d!$J$32:$K$55,2,FALSE)</f>
        <v>#N/A</v>
      </c>
      <c r="AK250" s="65" t="b">
        <f t="shared" si="130"/>
        <v>1</v>
      </c>
      <c r="AL250" s="34">
        <f t="shared" si="139"/>
        <v>0</v>
      </c>
      <c r="AM250" s="43"/>
      <c r="AN250" s="57"/>
      <c r="AO250" s="65" t="e">
        <f>VLOOKUP(AN250,d!$N$32:$O$55,2,FALSE)</f>
        <v>#N/A</v>
      </c>
      <c r="AP250" s="65" t="b">
        <f t="shared" si="131"/>
        <v>1</v>
      </c>
      <c r="AQ250" s="34">
        <f t="shared" si="140"/>
        <v>0</v>
      </c>
      <c r="AR250" s="43"/>
      <c r="AS250" s="67">
        <f t="shared" si="141"/>
        <v>0</v>
      </c>
      <c r="AT250" s="67">
        <f t="shared" si="142"/>
        <v>0</v>
      </c>
      <c r="AU250" s="26">
        <f t="shared" si="143"/>
        <v>0</v>
      </c>
      <c r="AV250" s="94">
        <f>IF(B248="I",0,SUM(BB248:BB251))</f>
        <v>0</v>
      </c>
      <c r="AW250" s="94">
        <f>IF(AV250=0,0,RANK(AV250,BB$8:BB$1202,0))</f>
        <v>0</v>
      </c>
      <c r="AX250" s="52"/>
      <c r="AZ250" s="50">
        <f>RANK(AU250,AU248:AU251,0)</f>
        <v>1</v>
      </c>
      <c r="BE250" s="52"/>
      <c r="BF250" s="52"/>
      <c r="BG250" s="52"/>
    </row>
    <row r="251" spans="1:59" ht="13.5" thickBot="1" x14ac:dyDescent="0.25">
      <c r="A251" s="46">
        <f>(A250)</f>
        <v>0</v>
      </c>
      <c r="B251" s="46">
        <f t="shared" si="144"/>
        <v>0</v>
      </c>
      <c r="C251" s="115" t="s">
        <v>224</v>
      </c>
      <c r="D251" s="49"/>
      <c r="E251" s="69"/>
      <c r="F251" s="70" t="e">
        <f>VLOOKUP(E251,d!$B$4:$C$27,2,FALSE)</f>
        <v>#N/A</v>
      </c>
      <c r="G251" s="70" t="b">
        <f t="shared" si="145"/>
        <v>1</v>
      </c>
      <c r="H251" s="96">
        <f t="shared" si="133"/>
        <v>0</v>
      </c>
      <c r="I251" s="71"/>
      <c r="J251" s="78"/>
      <c r="K251" s="70" t="e">
        <f>VLOOKUP(J251,d!$F$4:$G$27,2,FALSE)</f>
        <v>#N/A</v>
      </c>
      <c r="L251" s="70" t="b">
        <f t="shared" si="125"/>
        <v>1</v>
      </c>
      <c r="M251" s="96">
        <f t="shared" si="134"/>
        <v>0</v>
      </c>
      <c r="N251" s="72"/>
      <c r="O251" s="71"/>
      <c r="P251" s="70" t="e">
        <f>VLOOKUP(O251,d!$J$4:$K$27,2,FALSE)</f>
        <v>#N/A</v>
      </c>
      <c r="Q251" s="70" t="b">
        <f t="shared" si="126"/>
        <v>1</v>
      </c>
      <c r="R251" s="96">
        <f t="shared" si="135"/>
        <v>0</v>
      </c>
      <c r="S251" s="71"/>
      <c r="T251" s="79"/>
      <c r="U251" s="70" t="e">
        <f>VLOOKUP(T251,d!$N$4:$O$27,2,FALSE)</f>
        <v>#N/A</v>
      </c>
      <c r="V251" s="70" t="b">
        <f t="shared" si="127"/>
        <v>1</v>
      </c>
      <c r="W251" s="96">
        <f t="shared" si="136"/>
        <v>0</v>
      </c>
      <c r="X251" s="73"/>
      <c r="Y251" s="71"/>
      <c r="Z251" s="70" t="e">
        <f>VLOOKUP(Y251,d!$B$32:$C$55,2,FALSE)</f>
        <v>#N/A</v>
      </c>
      <c r="AA251" s="70" t="b">
        <f t="shared" si="128"/>
        <v>1</v>
      </c>
      <c r="AB251" s="96">
        <f t="shared" si="137"/>
        <v>0</v>
      </c>
      <c r="AC251" s="73"/>
      <c r="AD251" s="71"/>
      <c r="AE251" s="70" t="e">
        <f>VLOOKUP(AD251,d!$F$32:$G$55,2,FALSE)</f>
        <v>#N/A</v>
      </c>
      <c r="AF251" s="70" t="b">
        <f t="shared" si="129"/>
        <v>1</v>
      </c>
      <c r="AG251" s="96">
        <f t="shared" si="138"/>
        <v>0</v>
      </c>
      <c r="AH251" s="73"/>
      <c r="AI251" s="71"/>
      <c r="AJ251" s="70" t="e">
        <f>VLOOKUP(AI251,d!$J$32:$K$55,2,FALSE)</f>
        <v>#N/A</v>
      </c>
      <c r="AK251" s="70" t="b">
        <f t="shared" si="130"/>
        <v>1</v>
      </c>
      <c r="AL251" s="96">
        <f t="shared" si="139"/>
        <v>0</v>
      </c>
      <c r="AM251" s="73"/>
      <c r="AN251" s="71"/>
      <c r="AO251" s="70" t="e">
        <f>VLOOKUP(AN251,d!$N$32:$O$55,2,FALSE)</f>
        <v>#N/A</v>
      </c>
      <c r="AP251" s="70" t="b">
        <f t="shared" si="131"/>
        <v>1</v>
      </c>
      <c r="AQ251" s="96">
        <f t="shared" si="140"/>
        <v>0</v>
      </c>
      <c r="AR251" s="73"/>
      <c r="AS251" s="74">
        <f t="shared" si="141"/>
        <v>0</v>
      </c>
      <c r="AT251" s="74">
        <f t="shared" si="142"/>
        <v>0</v>
      </c>
      <c r="AU251" s="75">
        <f t="shared" si="143"/>
        <v>0</v>
      </c>
      <c r="AV251" s="90">
        <f>IF(B248="I",0,(AU248+AU249+AU250+AU251-AY251))</f>
        <v>0</v>
      </c>
      <c r="AW251" s="93">
        <f>IF(B248="I",0,IF(BD251&gt;BD$6,0,BD251))</f>
        <v>0</v>
      </c>
      <c r="AX251" s="119">
        <f>MIN(AS248:AS251)</f>
        <v>0</v>
      </c>
      <c r="AY251" s="50">
        <f>MIN(AU248:AU251)</f>
        <v>0</v>
      </c>
      <c r="AZ251" s="50">
        <f>RANK(AU251,AU248:AU251,0)</f>
        <v>1</v>
      </c>
      <c r="BA251" s="118">
        <f>SUM(AS248:AS251)-AX251</f>
        <v>0</v>
      </c>
      <c r="BB251" s="118">
        <f>SUM(AT248:AT251)-(AY251-AX251)</f>
        <v>0</v>
      </c>
      <c r="BC251" s="52">
        <f>IF(B248="I","",IF(SUM(BA248:BB251)=0,AV251,SUM(BA248:BB251)))</f>
        <v>0</v>
      </c>
      <c r="BD251" s="52" t="str">
        <f>IF(B248="I","",IF(BC251=0,"",RANK(BC251,BC$8:BC$500,0)))</f>
        <v/>
      </c>
      <c r="BE251" s="52"/>
      <c r="BF251" s="52"/>
      <c r="BG251" s="52"/>
    </row>
    <row r="252" spans="1:59" ht="13.5" thickBot="1" x14ac:dyDescent="0.25">
      <c r="A252" s="28"/>
      <c r="B252" s="46"/>
      <c r="C252" s="114" t="s">
        <v>225</v>
      </c>
      <c r="D252" s="47"/>
      <c r="E252" s="57"/>
      <c r="F252" s="65" t="e">
        <f>VLOOKUP(E252,d!$B$4:$C$27,2,FALSE)</f>
        <v>#N/A</v>
      </c>
      <c r="G252" s="65" t="b">
        <f t="shared" si="145"/>
        <v>1</v>
      </c>
      <c r="H252" s="34">
        <f t="shared" si="133"/>
        <v>0</v>
      </c>
      <c r="I252" s="43"/>
      <c r="J252" s="57"/>
      <c r="K252" s="65" t="e">
        <f>VLOOKUP(J252,d!$F$4:$G$27,2,FALSE)</f>
        <v>#N/A</v>
      </c>
      <c r="L252" s="65" t="b">
        <f t="shared" si="125"/>
        <v>1</v>
      </c>
      <c r="M252" s="34">
        <f t="shared" si="134"/>
        <v>0</v>
      </c>
      <c r="N252" s="66"/>
      <c r="O252" s="57"/>
      <c r="P252" s="65" t="e">
        <f>VLOOKUP(O252,d!$J$4:$K$27,2,FALSE)</f>
        <v>#N/A</v>
      </c>
      <c r="Q252" s="65" t="b">
        <f t="shared" si="126"/>
        <v>1</v>
      </c>
      <c r="R252" s="34">
        <f t="shared" si="135"/>
        <v>0</v>
      </c>
      <c r="S252" s="57"/>
      <c r="T252" s="76"/>
      <c r="U252" s="65" t="e">
        <f>VLOOKUP(T252,d!$N$4:$O$27,2,FALSE)</f>
        <v>#N/A</v>
      </c>
      <c r="V252" s="65" t="b">
        <f t="shared" si="127"/>
        <v>1</v>
      </c>
      <c r="W252" s="34">
        <f t="shared" si="136"/>
        <v>0</v>
      </c>
      <c r="X252" s="43"/>
      <c r="Y252" s="57"/>
      <c r="Z252" s="65" t="e">
        <f>VLOOKUP(Y252,d!$B$32:$C$55,2,FALSE)</f>
        <v>#N/A</v>
      </c>
      <c r="AA252" s="65" t="b">
        <f t="shared" si="128"/>
        <v>1</v>
      </c>
      <c r="AB252" s="34">
        <f t="shared" si="137"/>
        <v>0</v>
      </c>
      <c r="AC252" s="43"/>
      <c r="AD252" s="57"/>
      <c r="AE252" s="65" t="e">
        <f>VLOOKUP(AD252,d!$F$32:$G$55,2,FALSE)</f>
        <v>#N/A</v>
      </c>
      <c r="AF252" s="65" t="b">
        <f t="shared" si="129"/>
        <v>1</v>
      </c>
      <c r="AG252" s="34">
        <f t="shared" si="138"/>
        <v>0</v>
      </c>
      <c r="AH252" s="43"/>
      <c r="AI252" s="57"/>
      <c r="AJ252" s="65" t="e">
        <f>VLOOKUP(AI252,d!$J$32:$K$55,2,FALSE)</f>
        <v>#N/A</v>
      </c>
      <c r="AK252" s="65" t="b">
        <f t="shared" si="130"/>
        <v>1</v>
      </c>
      <c r="AL252" s="34">
        <f t="shared" si="139"/>
        <v>0</v>
      </c>
      <c r="AM252" s="43"/>
      <c r="AN252" s="57"/>
      <c r="AO252" s="65" t="e">
        <f>VLOOKUP(AN252,d!$N$32:$O$55,2,FALSE)</f>
        <v>#N/A</v>
      </c>
      <c r="AP252" s="65" t="b">
        <f t="shared" si="131"/>
        <v>1</v>
      </c>
      <c r="AQ252" s="34">
        <f t="shared" si="140"/>
        <v>0</v>
      </c>
      <c r="AR252" s="43"/>
      <c r="AS252" s="67">
        <f t="shared" si="141"/>
        <v>0</v>
      </c>
      <c r="AT252" s="67">
        <f t="shared" si="142"/>
        <v>0</v>
      </c>
      <c r="AU252" s="67">
        <f t="shared" si="143"/>
        <v>0</v>
      </c>
      <c r="AV252" s="92" t="str">
        <f>IF(A252&gt;" ",A252,"")</f>
        <v/>
      </c>
      <c r="AW252" s="46" t="s">
        <v>107</v>
      </c>
      <c r="AX252" s="52"/>
      <c r="AZ252" s="50">
        <f>RANK(AU252,AU252:AU255,0)</f>
        <v>1</v>
      </c>
      <c r="BE252" s="52"/>
      <c r="BF252" s="52"/>
      <c r="BG252" s="52"/>
    </row>
    <row r="253" spans="1:59" ht="13.5" thickBot="1" x14ac:dyDescent="0.25">
      <c r="A253" s="25">
        <f>(A252)</f>
        <v>0</v>
      </c>
      <c r="B253" s="46">
        <f t="shared" si="144"/>
        <v>0</v>
      </c>
      <c r="C253" s="114" t="s">
        <v>226</v>
      </c>
      <c r="D253" s="47"/>
      <c r="E253" s="68"/>
      <c r="F253" s="65" t="e">
        <f>VLOOKUP(E253,d!$B$4:$C$27,2,FALSE)</f>
        <v>#N/A</v>
      </c>
      <c r="G253" s="65" t="b">
        <f t="shared" si="145"/>
        <v>1</v>
      </c>
      <c r="H253" s="34">
        <f t="shared" si="133"/>
        <v>0</v>
      </c>
      <c r="I253" s="57"/>
      <c r="J253" s="68"/>
      <c r="K253" s="65" t="e">
        <f>VLOOKUP(J253,d!$F$4:$G$27,2,FALSE)</f>
        <v>#N/A</v>
      </c>
      <c r="L253" s="65" t="b">
        <f t="shared" si="125"/>
        <v>1</v>
      </c>
      <c r="M253" s="34">
        <f t="shared" si="134"/>
        <v>0</v>
      </c>
      <c r="N253" s="66"/>
      <c r="O253" s="57"/>
      <c r="P253" s="65" t="e">
        <f>VLOOKUP(O253,d!$J$4:$K$27,2,FALSE)</f>
        <v>#N/A</v>
      </c>
      <c r="Q253" s="65" t="b">
        <f t="shared" si="126"/>
        <v>1</v>
      </c>
      <c r="R253" s="34">
        <f t="shared" si="135"/>
        <v>0</v>
      </c>
      <c r="S253" s="57"/>
      <c r="T253" s="76"/>
      <c r="U253" s="65" t="e">
        <f>VLOOKUP(T253,d!$N$4:$O$27,2,FALSE)</f>
        <v>#N/A</v>
      </c>
      <c r="V253" s="65" t="b">
        <f t="shared" si="127"/>
        <v>1</v>
      </c>
      <c r="W253" s="34">
        <f t="shared" si="136"/>
        <v>0</v>
      </c>
      <c r="X253" s="43"/>
      <c r="Y253" s="57"/>
      <c r="Z253" s="65" t="e">
        <f>VLOOKUP(Y253,d!$B$32:$C$55,2,FALSE)</f>
        <v>#N/A</v>
      </c>
      <c r="AA253" s="65" t="b">
        <f t="shared" si="128"/>
        <v>1</v>
      </c>
      <c r="AB253" s="34">
        <f t="shared" si="137"/>
        <v>0</v>
      </c>
      <c r="AC253" s="43"/>
      <c r="AD253" s="57"/>
      <c r="AE253" s="65" t="e">
        <f>VLOOKUP(AD253,d!$F$32:$G$55,2,FALSE)</f>
        <v>#N/A</v>
      </c>
      <c r="AF253" s="65" t="b">
        <f t="shared" si="129"/>
        <v>1</v>
      </c>
      <c r="AG253" s="34">
        <f t="shared" si="138"/>
        <v>0</v>
      </c>
      <c r="AH253" s="43"/>
      <c r="AI253" s="57"/>
      <c r="AJ253" s="65" t="e">
        <f>VLOOKUP(AI253,d!$J$32:$K$55,2,FALSE)</f>
        <v>#N/A</v>
      </c>
      <c r="AK253" s="65" t="b">
        <f t="shared" si="130"/>
        <v>1</v>
      </c>
      <c r="AL253" s="34">
        <f t="shared" si="139"/>
        <v>0</v>
      </c>
      <c r="AM253" s="43"/>
      <c r="AN253" s="57"/>
      <c r="AO253" s="65" t="e">
        <f>VLOOKUP(AN253,d!$N$32:$O$55,2,FALSE)</f>
        <v>#N/A</v>
      </c>
      <c r="AP253" s="65" t="b">
        <f t="shared" si="131"/>
        <v>1</v>
      </c>
      <c r="AQ253" s="34">
        <f t="shared" si="140"/>
        <v>0</v>
      </c>
      <c r="AR253" s="43"/>
      <c r="AS253" s="67">
        <f t="shared" si="141"/>
        <v>0</v>
      </c>
      <c r="AT253" s="67">
        <f t="shared" si="142"/>
        <v>0</v>
      </c>
      <c r="AU253" s="26">
        <f t="shared" si="143"/>
        <v>0</v>
      </c>
      <c r="AV253" s="91">
        <f>IF(B252="I",0,SUM(BA252:BA255))</f>
        <v>0</v>
      </c>
      <c r="AW253" s="91">
        <f>IF(AV253=0,0,RANK(AV253,BA$8:BA$1202,0))</f>
        <v>0</v>
      </c>
      <c r="AX253" s="52"/>
      <c r="AZ253" s="50">
        <f>RANK(AU253,AU252:AU255,0)</f>
        <v>1</v>
      </c>
      <c r="BE253" s="52"/>
      <c r="BF253" s="52"/>
      <c r="BG253" s="52"/>
    </row>
    <row r="254" spans="1:59" ht="13.5" thickBot="1" x14ac:dyDescent="0.25">
      <c r="A254" s="25">
        <f>(A253)</f>
        <v>0</v>
      </c>
      <c r="B254" s="46">
        <f t="shared" si="144"/>
        <v>0</v>
      </c>
      <c r="C254" s="114" t="s">
        <v>227</v>
      </c>
      <c r="D254" s="48"/>
      <c r="E254" s="68"/>
      <c r="F254" s="65" t="e">
        <f>VLOOKUP(E254,d!$B$4:$C$27,2,FALSE)</f>
        <v>#N/A</v>
      </c>
      <c r="G254" s="65" t="b">
        <f t="shared" si="145"/>
        <v>1</v>
      </c>
      <c r="H254" s="34">
        <f t="shared" si="133"/>
        <v>0</v>
      </c>
      <c r="I254" s="57"/>
      <c r="J254" s="68"/>
      <c r="K254" s="65" t="e">
        <f>VLOOKUP(J254,d!$F$4:$G$27,2,FALSE)</f>
        <v>#N/A</v>
      </c>
      <c r="L254" s="65" t="b">
        <f t="shared" si="125"/>
        <v>1</v>
      </c>
      <c r="M254" s="34">
        <f t="shared" si="134"/>
        <v>0</v>
      </c>
      <c r="N254" s="66"/>
      <c r="O254" s="57"/>
      <c r="P254" s="65" t="e">
        <f>VLOOKUP(O254,d!$J$4:$K$27,2,FALSE)</f>
        <v>#N/A</v>
      </c>
      <c r="Q254" s="65" t="b">
        <f t="shared" si="126"/>
        <v>1</v>
      </c>
      <c r="R254" s="34">
        <f t="shared" si="135"/>
        <v>0</v>
      </c>
      <c r="S254" s="57"/>
      <c r="T254" s="76"/>
      <c r="U254" s="65" t="e">
        <f>VLOOKUP(T254,d!$N$4:$O$27,2,FALSE)</f>
        <v>#N/A</v>
      </c>
      <c r="V254" s="65" t="b">
        <f t="shared" si="127"/>
        <v>1</v>
      </c>
      <c r="W254" s="34">
        <f t="shared" si="136"/>
        <v>0</v>
      </c>
      <c r="X254" s="43"/>
      <c r="Y254" s="57"/>
      <c r="Z254" s="65" t="e">
        <f>VLOOKUP(Y254,d!$B$32:$C$55,2,FALSE)</f>
        <v>#N/A</v>
      </c>
      <c r="AA254" s="65" t="b">
        <f t="shared" si="128"/>
        <v>1</v>
      </c>
      <c r="AB254" s="34">
        <f t="shared" si="137"/>
        <v>0</v>
      </c>
      <c r="AC254" s="43"/>
      <c r="AD254" s="57"/>
      <c r="AE254" s="65" t="e">
        <f>VLOOKUP(AD254,d!$F$32:$G$55,2,FALSE)</f>
        <v>#N/A</v>
      </c>
      <c r="AF254" s="65" t="b">
        <f t="shared" si="129"/>
        <v>1</v>
      </c>
      <c r="AG254" s="34">
        <f t="shared" si="138"/>
        <v>0</v>
      </c>
      <c r="AH254" s="43"/>
      <c r="AI254" s="57"/>
      <c r="AJ254" s="65" t="e">
        <f>VLOOKUP(AI254,d!$J$32:$K$55,2,FALSE)</f>
        <v>#N/A</v>
      </c>
      <c r="AK254" s="65" t="b">
        <f t="shared" si="130"/>
        <v>1</v>
      </c>
      <c r="AL254" s="34">
        <f t="shared" si="139"/>
        <v>0</v>
      </c>
      <c r="AM254" s="43"/>
      <c r="AN254" s="57"/>
      <c r="AO254" s="65" t="e">
        <f>VLOOKUP(AN254,d!$N$32:$O$55,2,FALSE)</f>
        <v>#N/A</v>
      </c>
      <c r="AP254" s="65" t="b">
        <f t="shared" si="131"/>
        <v>1</v>
      </c>
      <c r="AQ254" s="34">
        <f t="shared" si="140"/>
        <v>0</v>
      </c>
      <c r="AR254" s="43"/>
      <c r="AS254" s="67">
        <f t="shared" si="141"/>
        <v>0</v>
      </c>
      <c r="AT254" s="67">
        <f t="shared" si="142"/>
        <v>0</v>
      </c>
      <c r="AU254" s="26">
        <f t="shared" si="143"/>
        <v>0</v>
      </c>
      <c r="AV254" s="94">
        <f>IF(B252="I",0,SUM(BB252:BB255))</f>
        <v>0</v>
      </c>
      <c r="AW254" s="94">
        <f>IF(AV254=0,0,RANK(AV254,BB$8:BB$1202,0))</f>
        <v>0</v>
      </c>
      <c r="AX254" s="52"/>
      <c r="AZ254" s="50">
        <f>RANK(AU254,AU252:AU255,0)</f>
        <v>1</v>
      </c>
      <c r="BE254" s="52"/>
      <c r="BF254" s="52"/>
      <c r="BG254" s="52"/>
    </row>
    <row r="255" spans="1:59" ht="13.5" thickBot="1" x14ac:dyDescent="0.25">
      <c r="A255" s="46">
        <f>(A254)</f>
        <v>0</v>
      </c>
      <c r="B255" s="46">
        <f t="shared" si="144"/>
        <v>0</v>
      </c>
      <c r="C255" s="115" t="s">
        <v>228</v>
      </c>
      <c r="D255" s="49"/>
      <c r="E255" s="69"/>
      <c r="F255" s="70" t="e">
        <f>VLOOKUP(E255,d!$B$4:$C$27,2,FALSE)</f>
        <v>#N/A</v>
      </c>
      <c r="G255" s="70" t="b">
        <f t="shared" si="145"/>
        <v>1</v>
      </c>
      <c r="H255" s="96">
        <f t="shared" si="133"/>
        <v>0</v>
      </c>
      <c r="I255" s="71"/>
      <c r="J255" s="78"/>
      <c r="K255" s="70" t="e">
        <f>VLOOKUP(J255,d!$F$4:$G$27,2,FALSE)</f>
        <v>#N/A</v>
      </c>
      <c r="L255" s="70" t="b">
        <f t="shared" si="125"/>
        <v>1</v>
      </c>
      <c r="M255" s="96">
        <f t="shared" si="134"/>
        <v>0</v>
      </c>
      <c r="N255" s="72"/>
      <c r="O255" s="71"/>
      <c r="P255" s="70" t="e">
        <f>VLOOKUP(O255,d!$J$4:$K$27,2,FALSE)</f>
        <v>#N/A</v>
      </c>
      <c r="Q255" s="70" t="b">
        <f t="shared" si="126"/>
        <v>1</v>
      </c>
      <c r="R255" s="96">
        <f t="shared" si="135"/>
        <v>0</v>
      </c>
      <c r="S255" s="71"/>
      <c r="T255" s="79"/>
      <c r="U255" s="70" t="e">
        <f>VLOOKUP(T255,d!$N$4:$O$27,2,FALSE)</f>
        <v>#N/A</v>
      </c>
      <c r="V255" s="70" t="b">
        <f t="shared" si="127"/>
        <v>1</v>
      </c>
      <c r="W255" s="96">
        <f t="shared" si="136"/>
        <v>0</v>
      </c>
      <c r="X255" s="73"/>
      <c r="Y255" s="71"/>
      <c r="Z255" s="70" t="e">
        <f>VLOOKUP(Y255,d!$B$32:$C$55,2,FALSE)</f>
        <v>#N/A</v>
      </c>
      <c r="AA255" s="70" t="b">
        <f t="shared" si="128"/>
        <v>1</v>
      </c>
      <c r="AB255" s="96">
        <f t="shared" si="137"/>
        <v>0</v>
      </c>
      <c r="AC255" s="73"/>
      <c r="AD255" s="71"/>
      <c r="AE255" s="70" t="e">
        <f>VLOOKUP(AD255,d!$F$32:$G$55,2,FALSE)</f>
        <v>#N/A</v>
      </c>
      <c r="AF255" s="70" t="b">
        <f t="shared" si="129"/>
        <v>1</v>
      </c>
      <c r="AG255" s="96">
        <f t="shared" si="138"/>
        <v>0</v>
      </c>
      <c r="AH255" s="73"/>
      <c r="AI255" s="71"/>
      <c r="AJ255" s="70" t="e">
        <f>VLOOKUP(AI255,d!$J$32:$K$55,2,FALSE)</f>
        <v>#N/A</v>
      </c>
      <c r="AK255" s="70" t="b">
        <f t="shared" si="130"/>
        <v>1</v>
      </c>
      <c r="AL255" s="96">
        <f t="shared" si="139"/>
        <v>0</v>
      </c>
      <c r="AM255" s="73"/>
      <c r="AN255" s="71"/>
      <c r="AO255" s="70" t="e">
        <f>VLOOKUP(AN255,d!$N$32:$O$55,2,FALSE)</f>
        <v>#N/A</v>
      </c>
      <c r="AP255" s="70" t="b">
        <f t="shared" si="131"/>
        <v>1</v>
      </c>
      <c r="AQ255" s="96">
        <f t="shared" si="140"/>
        <v>0</v>
      </c>
      <c r="AR255" s="73"/>
      <c r="AS255" s="74">
        <f t="shared" si="141"/>
        <v>0</v>
      </c>
      <c r="AT255" s="74">
        <f t="shared" si="142"/>
        <v>0</v>
      </c>
      <c r="AU255" s="75">
        <f t="shared" si="143"/>
        <v>0</v>
      </c>
      <c r="AV255" s="90">
        <f>IF(B252="I",0,(AU252+AU253+AU254+AU255-AY255))</f>
        <v>0</v>
      </c>
      <c r="AW255" s="93">
        <f>IF(B252="I",0,IF(BD255&gt;BD$6,0,BD255))</f>
        <v>0</v>
      </c>
      <c r="AX255" s="119">
        <f>MIN(AS252:AS255)</f>
        <v>0</v>
      </c>
      <c r="AY255" s="50">
        <f>MIN(AU252:AU255)</f>
        <v>0</v>
      </c>
      <c r="AZ255" s="50">
        <f>RANK(AU255,AU252:AU255,0)</f>
        <v>1</v>
      </c>
      <c r="BA255" s="118">
        <f>SUM(AS252:AS255)-AX255</f>
        <v>0</v>
      </c>
      <c r="BB255" s="118">
        <f>SUM(AT252:AT255)-(AY255-AX255)</f>
        <v>0</v>
      </c>
      <c r="BC255" s="52">
        <f>IF(B252="I","",IF(SUM(BA252:BB255)=0,AV255,SUM(BA252:BB255)))</f>
        <v>0</v>
      </c>
      <c r="BD255" s="52" t="str">
        <f>IF(B252="I","",IF(BC255=0,"",RANK(BC255,BC$8:BC$500,0)))</f>
        <v/>
      </c>
      <c r="BE255" s="52"/>
      <c r="BF255" s="52"/>
      <c r="BG255" s="52"/>
    </row>
    <row r="256" spans="1:59" ht="13.5" thickBot="1" x14ac:dyDescent="0.25">
      <c r="A256" s="28"/>
      <c r="B256" s="46"/>
      <c r="C256" s="114" t="s">
        <v>229</v>
      </c>
      <c r="D256" s="47"/>
      <c r="E256" s="57"/>
      <c r="F256" s="65" t="e">
        <f>VLOOKUP(E256,d!$B$4:$C$27,2,FALSE)</f>
        <v>#N/A</v>
      </c>
      <c r="G256" s="65" t="b">
        <f t="shared" si="145"/>
        <v>1</v>
      </c>
      <c r="H256" s="34">
        <f t="shared" si="133"/>
        <v>0</v>
      </c>
      <c r="I256" s="43"/>
      <c r="J256" s="57"/>
      <c r="K256" s="65" t="e">
        <f>VLOOKUP(J256,d!$F$4:$G$27,2,FALSE)</f>
        <v>#N/A</v>
      </c>
      <c r="L256" s="65" t="b">
        <f t="shared" si="125"/>
        <v>1</v>
      </c>
      <c r="M256" s="34">
        <f t="shared" si="134"/>
        <v>0</v>
      </c>
      <c r="N256" s="66"/>
      <c r="O256" s="57"/>
      <c r="P256" s="65" t="e">
        <f>VLOOKUP(O256,d!$J$4:$K$27,2,FALSE)</f>
        <v>#N/A</v>
      </c>
      <c r="Q256" s="65" t="b">
        <f t="shared" si="126"/>
        <v>1</v>
      </c>
      <c r="R256" s="34">
        <f t="shared" si="135"/>
        <v>0</v>
      </c>
      <c r="S256" s="57"/>
      <c r="T256" s="76"/>
      <c r="U256" s="65" t="e">
        <f>VLOOKUP(T256,d!$N$4:$O$27,2,FALSE)</f>
        <v>#N/A</v>
      </c>
      <c r="V256" s="65" t="b">
        <f t="shared" si="127"/>
        <v>1</v>
      </c>
      <c r="W256" s="34">
        <f t="shared" si="136"/>
        <v>0</v>
      </c>
      <c r="X256" s="43"/>
      <c r="Y256" s="57"/>
      <c r="Z256" s="65" t="e">
        <f>VLOOKUP(Y256,d!$B$32:$C$55,2,FALSE)</f>
        <v>#N/A</v>
      </c>
      <c r="AA256" s="65" t="b">
        <f t="shared" si="128"/>
        <v>1</v>
      </c>
      <c r="AB256" s="34">
        <f t="shared" si="137"/>
        <v>0</v>
      </c>
      <c r="AC256" s="43"/>
      <c r="AD256" s="57"/>
      <c r="AE256" s="65" t="e">
        <f>VLOOKUP(AD256,d!$F$32:$G$55,2,FALSE)</f>
        <v>#N/A</v>
      </c>
      <c r="AF256" s="65" t="b">
        <f t="shared" si="129"/>
        <v>1</v>
      </c>
      <c r="AG256" s="34">
        <f t="shared" si="138"/>
        <v>0</v>
      </c>
      <c r="AH256" s="43"/>
      <c r="AI256" s="57"/>
      <c r="AJ256" s="65" t="e">
        <f>VLOOKUP(AI256,d!$J$32:$K$55,2,FALSE)</f>
        <v>#N/A</v>
      </c>
      <c r="AK256" s="65" t="b">
        <f t="shared" si="130"/>
        <v>1</v>
      </c>
      <c r="AL256" s="34">
        <f t="shared" si="139"/>
        <v>0</v>
      </c>
      <c r="AM256" s="43"/>
      <c r="AN256" s="57"/>
      <c r="AO256" s="65" t="e">
        <f>VLOOKUP(AN256,d!$N$32:$O$55,2,FALSE)</f>
        <v>#N/A</v>
      </c>
      <c r="AP256" s="65" t="b">
        <f t="shared" si="131"/>
        <v>1</v>
      </c>
      <c r="AQ256" s="34">
        <f t="shared" si="140"/>
        <v>0</v>
      </c>
      <c r="AR256" s="43"/>
      <c r="AS256" s="67">
        <f t="shared" si="141"/>
        <v>0</v>
      </c>
      <c r="AT256" s="67">
        <f t="shared" si="142"/>
        <v>0</v>
      </c>
      <c r="AU256" s="67">
        <f t="shared" si="143"/>
        <v>0</v>
      </c>
      <c r="AV256" s="92" t="str">
        <f>IF(A256&gt;" ",A256,"")</f>
        <v/>
      </c>
      <c r="AW256" s="46" t="s">
        <v>107</v>
      </c>
      <c r="AX256" s="52"/>
      <c r="AZ256" s="50">
        <f>RANK(AU256,AU256:AU259,0)</f>
        <v>1</v>
      </c>
      <c r="BE256" s="52"/>
      <c r="BF256" s="52"/>
      <c r="BG256" s="52"/>
    </row>
    <row r="257" spans="1:59" ht="13.5" thickBot="1" x14ac:dyDescent="0.25">
      <c r="A257" s="25">
        <f>(A256)</f>
        <v>0</v>
      </c>
      <c r="B257" s="46">
        <f t="shared" si="144"/>
        <v>0</v>
      </c>
      <c r="C257" s="114" t="s">
        <v>230</v>
      </c>
      <c r="D257" s="47"/>
      <c r="E257" s="68"/>
      <c r="F257" s="65" t="e">
        <f>VLOOKUP(E257,d!$B$4:$C$27,2,FALSE)</f>
        <v>#N/A</v>
      </c>
      <c r="G257" s="65" t="b">
        <f t="shared" si="145"/>
        <v>1</v>
      </c>
      <c r="H257" s="34">
        <f t="shared" si="133"/>
        <v>0</v>
      </c>
      <c r="I257" s="57"/>
      <c r="J257" s="68"/>
      <c r="K257" s="65" t="e">
        <f>VLOOKUP(J257,d!$F$4:$G$27,2,FALSE)</f>
        <v>#N/A</v>
      </c>
      <c r="L257" s="65" t="b">
        <f t="shared" si="125"/>
        <v>1</v>
      </c>
      <c r="M257" s="34">
        <f t="shared" si="134"/>
        <v>0</v>
      </c>
      <c r="N257" s="66"/>
      <c r="O257" s="57"/>
      <c r="P257" s="65" t="e">
        <f>VLOOKUP(O257,d!$J$4:$K$27,2,FALSE)</f>
        <v>#N/A</v>
      </c>
      <c r="Q257" s="65" t="b">
        <f t="shared" si="126"/>
        <v>1</v>
      </c>
      <c r="R257" s="34">
        <f t="shared" si="135"/>
        <v>0</v>
      </c>
      <c r="S257" s="57"/>
      <c r="T257" s="76"/>
      <c r="U257" s="65" t="e">
        <f>VLOOKUP(T257,d!$N$4:$O$27,2,FALSE)</f>
        <v>#N/A</v>
      </c>
      <c r="V257" s="65" t="b">
        <f t="shared" si="127"/>
        <v>1</v>
      </c>
      <c r="W257" s="34">
        <f t="shared" si="136"/>
        <v>0</v>
      </c>
      <c r="X257" s="43"/>
      <c r="Y257" s="57"/>
      <c r="Z257" s="65" t="e">
        <f>VLOOKUP(Y257,d!$B$32:$C$55,2,FALSE)</f>
        <v>#N/A</v>
      </c>
      <c r="AA257" s="65" t="b">
        <f t="shared" si="128"/>
        <v>1</v>
      </c>
      <c r="AB257" s="34">
        <f t="shared" si="137"/>
        <v>0</v>
      </c>
      <c r="AC257" s="43"/>
      <c r="AD257" s="57"/>
      <c r="AE257" s="65" t="e">
        <f>VLOOKUP(AD257,d!$F$32:$G$55,2,FALSE)</f>
        <v>#N/A</v>
      </c>
      <c r="AF257" s="65" t="b">
        <f t="shared" si="129"/>
        <v>1</v>
      </c>
      <c r="AG257" s="34">
        <f t="shared" si="138"/>
        <v>0</v>
      </c>
      <c r="AH257" s="43"/>
      <c r="AI257" s="57"/>
      <c r="AJ257" s="65" t="e">
        <f>VLOOKUP(AI257,d!$J$32:$K$55,2,FALSE)</f>
        <v>#N/A</v>
      </c>
      <c r="AK257" s="65" t="b">
        <f t="shared" si="130"/>
        <v>1</v>
      </c>
      <c r="AL257" s="34">
        <f t="shared" si="139"/>
        <v>0</v>
      </c>
      <c r="AM257" s="43"/>
      <c r="AN257" s="57"/>
      <c r="AO257" s="65" t="e">
        <f>VLOOKUP(AN257,d!$N$32:$O$55,2,FALSE)</f>
        <v>#N/A</v>
      </c>
      <c r="AP257" s="65" t="b">
        <f t="shared" si="131"/>
        <v>1</v>
      </c>
      <c r="AQ257" s="34">
        <f t="shared" si="140"/>
        <v>0</v>
      </c>
      <c r="AR257" s="43"/>
      <c r="AS257" s="67">
        <f t="shared" si="141"/>
        <v>0</v>
      </c>
      <c r="AT257" s="67">
        <f t="shared" si="142"/>
        <v>0</v>
      </c>
      <c r="AU257" s="26">
        <f t="shared" si="143"/>
        <v>0</v>
      </c>
      <c r="AV257" s="91">
        <f>IF(B256="I",0,SUM(BA256:BA259))</f>
        <v>0</v>
      </c>
      <c r="AW257" s="91">
        <f>IF(AV257=0,0,RANK(AV257,BA$8:BA$1202,0))</f>
        <v>0</v>
      </c>
      <c r="AX257" s="52"/>
      <c r="AZ257" s="50">
        <f>RANK(AU257,AU256:AU259,0)</f>
        <v>1</v>
      </c>
      <c r="BE257" s="52"/>
      <c r="BF257" s="52"/>
      <c r="BG257" s="52"/>
    </row>
    <row r="258" spans="1:59" ht="13.5" thickBot="1" x14ac:dyDescent="0.25">
      <c r="A258" s="25">
        <f>(A257)</f>
        <v>0</v>
      </c>
      <c r="B258" s="46">
        <f t="shared" si="144"/>
        <v>0</v>
      </c>
      <c r="C258" s="114" t="s">
        <v>231</v>
      </c>
      <c r="D258" s="48"/>
      <c r="E258" s="68"/>
      <c r="F258" s="65" t="e">
        <f>VLOOKUP(E258,d!$B$4:$C$27,2,FALSE)</f>
        <v>#N/A</v>
      </c>
      <c r="G258" s="65" t="b">
        <f t="shared" si="145"/>
        <v>1</v>
      </c>
      <c r="H258" s="34">
        <f t="shared" si="133"/>
        <v>0</v>
      </c>
      <c r="I258" s="57"/>
      <c r="J258" s="68"/>
      <c r="K258" s="65" t="e">
        <f>VLOOKUP(J258,d!$F$4:$G$27,2,FALSE)</f>
        <v>#N/A</v>
      </c>
      <c r="L258" s="65" t="b">
        <f t="shared" si="125"/>
        <v>1</v>
      </c>
      <c r="M258" s="34">
        <f t="shared" si="134"/>
        <v>0</v>
      </c>
      <c r="N258" s="66"/>
      <c r="O258" s="57"/>
      <c r="P258" s="65" t="e">
        <f>VLOOKUP(O258,d!$J$4:$K$27,2,FALSE)</f>
        <v>#N/A</v>
      </c>
      <c r="Q258" s="65" t="b">
        <f t="shared" si="126"/>
        <v>1</v>
      </c>
      <c r="R258" s="34">
        <f t="shared" si="135"/>
        <v>0</v>
      </c>
      <c r="S258" s="57"/>
      <c r="T258" s="76"/>
      <c r="U258" s="65" t="e">
        <f>VLOOKUP(T258,d!$N$4:$O$27,2,FALSE)</f>
        <v>#N/A</v>
      </c>
      <c r="V258" s="65" t="b">
        <f t="shared" si="127"/>
        <v>1</v>
      </c>
      <c r="W258" s="34">
        <f t="shared" si="136"/>
        <v>0</v>
      </c>
      <c r="X258" s="43"/>
      <c r="Y258" s="57"/>
      <c r="Z258" s="65" t="e">
        <f>VLOOKUP(Y258,d!$B$32:$C$55,2,FALSE)</f>
        <v>#N/A</v>
      </c>
      <c r="AA258" s="65" t="b">
        <f t="shared" si="128"/>
        <v>1</v>
      </c>
      <c r="AB258" s="34">
        <f t="shared" si="137"/>
        <v>0</v>
      </c>
      <c r="AC258" s="43"/>
      <c r="AD258" s="57"/>
      <c r="AE258" s="65" t="e">
        <f>VLOOKUP(AD258,d!$F$32:$G$55,2,FALSE)</f>
        <v>#N/A</v>
      </c>
      <c r="AF258" s="65" t="b">
        <f t="shared" si="129"/>
        <v>1</v>
      </c>
      <c r="AG258" s="34">
        <f t="shared" si="138"/>
        <v>0</v>
      </c>
      <c r="AH258" s="43"/>
      <c r="AI258" s="57"/>
      <c r="AJ258" s="65" t="e">
        <f>VLOOKUP(AI258,d!$J$32:$K$55,2,FALSE)</f>
        <v>#N/A</v>
      </c>
      <c r="AK258" s="65" t="b">
        <f t="shared" si="130"/>
        <v>1</v>
      </c>
      <c r="AL258" s="34">
        <f t="shared" si="139"/>
        <v>0</v>
      </c>
      <c r="AM258" s="43"/>
      <c r="AN258" s="57"/>
      <c r="AO258" s="65" t="e">
        <f>VLOOKUP(AN258,d!$N$32:$O$55,2,FALSE)</f>
        <v>#N/A</v>
      </c>
      <c r="AP258" s="65" t="b">
        <f t="shared" si="131"/>
        <v>1</v>
      </c>
      <c r="AQ258" s="34">
        <f t="shared" si="140"/>
        <v>0</v>
      </c>
      <c r="AR258" s="43"/>
      <c r="AS258" s="67">
        <f t="shared" si="141"/>
        <v>0</v>
      </c>
      <c r="AT258" s="67">
        <f t="shared" si="142"/>
        <v>0</v>
      </c>
      <c r="AU258" s="26">
        <f t="shared" si="143"/>
        <v>0</v>
      </c>
      <c r="AV258" s="94">
        <f>IF(B256="I",0,SUM(BB256:BB259))</f>
        <v>0</v>
      </c>
      <c r="AW258" s="94">
        <f>IF(AV258=0,0,RANK(AV258,BB$8:BB$1202,0))</f>
        <v>0</v>
      </c>
      <c r="AX258" s="52"/>
      <c r="AZ258" s="50">
        <f>RANK(AU258,AU256:AU259,0)</f>
        <v>1</v>
      </c>
      <c r="BE258" s="52"/>
      <c r="BF258" s="52"/>
      <c r="BG258" s="52"/>
    </row>
    <row r="259" spans="1:59" ht="13.5" thickBot="1" x14ac:dyDescent="0.25">
      <c r="A259" s="46">
        <f>(A258)</f>
        <v>0</v>
      </c>
      <c r="B259" s="46">
        <f t="shared" si="144"/>
        <v>0</v>
      </c>
      <c r="C259" s="115" t="s">
        <v>232</v>
      </c>
      <c r="D259" s="49"/>
      <c r="E259" s="69"/>
      <c r="F259" s="70" t="e">
        <f>VLOOKUP(E259,d!$B$4:$C$27,2,FALSE)</f>
        <v>#N/A</v>
      </c>
      <c r="G259" s="70" t="b">
        <f t="shared" si="145"/>
        <v>1</v>
      </c>
      <c r="H259" s="96">
        <f t="shared" si="133"/>
        <v>0</v>
      </c>
      <c r="I259" s="71"/>
      <c r="J259" s="78"/>
      <c r="K259" s="70" t="e">
        <f>VLOOKUP(J259,d!$F$4:$G$27,2,FALSE)</f>
        <v>#N/A</v>
      </c>
      <c r="L259" s="70" t="b">
        <f t="shared" si="125"/>
        <v>1</v>
      </c>
      <c r="M259" s="96">
        <f t="shared" si="134"/>
        <v>0</v>
      </c>
      <c r="N259" s="72"/>
      <c r="O259" s="71"/>
      <c r="P259" s="70" t="e">
        <f>VLOOKUP(O259,d!$J$4:$K$27,2,FALSE)</f>
        <v>#N/A</v>
      </c>
      <c r="Q259" s="70" t="b">
        <f t="shared" si="126"/>
        <v>1</v>
      </c>
      <c r="R259" s="96">
        <f t="shared" si="135"/>
        <v>0</v>
      </c>
      <c r="S259" s="71"/>
      <c r="T259" s="79"/>
      <c r="U259" s="70" t="e">
        <f>VLOOKUP(T259,d!$N$4:$O$27,2,FALSE)</f>
        <v>#N/A</v>
      </c>
      <c r="V259" s="70" t="b">
        <f t="shared" si="127"/>
        <v>1</v>
      </c>
      <c r="W259" s="96">
        <f t="shared" si="136"/>
        <v>0</v>
      </c>
      <c r="X259" s="73"/>
      <c r="Y259" s="71"/>
      <c r="Z259" s="70" t="e">
        <f>VLOOKUP(Y259,d!$B$32:$C$55,2,FALSE)</f>
        <v>#N/A</v>
      </c>
      <c r="AA259" s="70" t="b">
        <f t="shared" si="128"/>
        <v>1</v>
      </c>
      <c r="AB259" s="96">
        <f t="shared" si="137"/>
        <v>0</v>
      </c>
      <c r="AC259" s="73"/>
      <c r="AD259" s="71"/>
      <c r="AE259" s="70" t="e">
        <f>VLOOKUP(AD259,d!$F$32:$G$55,2,FALSE)</f>
        <v>#N/A</v>
      </c>
      <c r="AF259" s="70" t="b">
        <f t="shared" si="129"/>
        <v>1</v>
      </c>
      <c r="AG259" s="96">
        <f t="shared" si="138"/>
        <v>0</v>
      </c>
      <c r="AH259" s="73"/>
      <c r="AI259" s="71"/>
      <c r="AJ259" s="70" t="e">
        <f>VLOOKUP(AI259,d!$J$32:$K$55,2,FALSE)</f>
        <v>#N/A</v>
      </c>
      <c r="AK259" s="70" t="b">
        <f t="shared" si="130"/>
        <v>1</v>
      </c>
      <c r="AL259" s="96">
        <f t="shared" si="139"/>
        <v>0</v>
      </c>
      <c r="AM259" s="73"/>
      <c r="AN259" s="71"/>
      <c r="AO259" s="70" t="e">
        <f>VLOOKUP(AN259,d!$N$32:$O$55,2,FALSE)</f>
        <v>#N/A</v>
      </c>
      <c r="AP259" s="70" t="b">
        <f t="shared" si="131"/>
        <v>1</v>
      </c>
      <c r="AQ259" s="96">
        <f t="shared" si="140"/>
        <v>0</v>
      </c>
      <c r="AR259" s="73"/>
      <c r="AS259" s="74">
        <f t="shared" si="141"/>
        <v>0</v>
      </c>
      <c r="AT259" s="74">
        <f t="shared" si="142"/>
        <v>0</v>
      </c>
      <c r="AU259" s="75">
        <f t="shared" si="143"/>
        <v>0</v>
      </c>
      <c r="AV259" s="90">
        <f>IF(B256="I",0,(AU256+AU257+AU258+AU259-AY259))</f>
        <v>0</v>
      </c>
      <c r="AW259" s="93">
        <f>IF(B256="I",0,IF(BD259&gt;BD$6,0,BD259))</f>
        <v>0</v>
      </c>
      <c r="AX259" s="119">
        <f>MIN(AS256:AS259)</f>
        <v>0</v>
      </c>
      <c r="AY259" s="50">
        <f>MIN(AU256:AU259)</f>
        <v>0</v>
      </c>
      <c r="AZ259" s="50">
        <f>RANK(AU259,AU256:AU259,0)</f>
        <v>1</v>
      </c>
      <c r="BA259" s="118">
        <f>SUM(AS256:AS259)-AX259</f>
        <v>0</v>
      </c>
      <c r="BB259" s="118">
        <f>SUM(AT256:AT259)-(AY259-AX259)</f>
        <v>0</v>
      </c>
      <c r="BC259" s="52">
        <f>IF(B256="I","",IF(SUM(BA256:BB259)=0,AV259,SUM(BA256:BB259)))</f>
        <v>0</v>
      </c>
      <c r="BD259" s="52" t="str">
        <f>IF(B256="I","",IF(BC259=0,"",RANK(BC259,BC$8:BC$500,0)))</f>
        <v/>
      </c>
      <c r="BE259" s="52"/>
      <c r="BF259" s="52"/>
      <c r="BG259" s="52"/>
    </row>
    <row r="260" spans="1:59" ht="13.5" thickBot="1" x14ac:dyDescent="0.25">
      <c r="A260" s="28"/>
      <c r="B260" s="46"/>
      <c r="C260" s="114" t="s">
        <v>233</v>
      </c>
      <c r="D260" s="47"/>
      <c r="E260" s="57"/>
      <c r="F260" s="65" t="e">
        <f>VLOOKUP(E260,d!$B$4:$C$27,2,FALSE)</f>
        <v>#N/A</v>
      </c>
      <c r="G260" s="65" t="b">
        <f t="shared" si="145"/>
        <v>1</v>
      </c>
      <c r="H260" s="34">
        <f t="shared" si="133"/>
        <v>0</v>
      </c>
      <c r="I260" s="43"/>
      <c r="J260" s="57"/>
      <c r="K260" s="65" t="e">
        <f>VLOOKUP(J260,d!$F$4:$G$27,2,FALSE)</f>
        <v>#N/A</v>
      </c>
      <c r="L260" s="65" t="b">
        <f t="shared" si="125"/>
        <v>1</v>
      </c>
      <c r="M260" s="34">
        <f t="shared" si="134"/>
        <v>0</v>
      </c>
      <c r="N260" s="66"/>
      <c r="O260" s="57"/>
      <c r="P260" s="65" t="e">
        <f>VLOOKUP(O260,d!$J$4:$K$27,2,FALSE)</f>
        <v>#N/A</v>
      </c>
      <c r="Q260" s="65" t="b">
        <f t="shared" si="126"/>
        <v>1</v>
      </c>
      <c r="R260" s="34">
        <f t="shared" si="135"/>
        <v>0</v>
      </c>
      <c r="S260" s="57"/>
      <c r="T260" s="76"/>
      <c r="U260" s="65" t="e">
        <f>VLOOKUP(T260,d!$N$4:$O$27,2,FALSE)</f>
        <v>#N/A</v>
      </c>
      <c r="V260" s="65" t="b">
        <f t="shared" si="127"/>
        <v>1</v>
      </c>
      <c r="W260" s="34">
        <f t="shared" si="136"/>
        <v>0</v>
      </c>
      <c r="X260" s="43"/>
      <c r="Y260" s="57"/>
      <c r="Z260" s="65" t="e">
        <f>VLOOKUP(Y260,d!$B$32:$C$55,2,FALSE)</f>
        <v>#N/A</v>
      </c>
      <c r="AA260" s="65" t="b">
        <f t="shared" si="128"/>
        <v>1</v>
      </c>
      <c r="AB260" s="34">
        <f t="shared" si="137"/>
        <v>0</v>
      </c>
      <c r="AC260" s="43"/>
      <c r="AD260" s="57"/>
      <c r="AE260" s="65" t="e">
        <f>VLOOKUP(AD260,d!$F$32:$G$55,2,FALSE)</f>
        <v>#N/A</v>
      </c>
      <c r="AF260" s="65" t="b">
        <f t="shared" si="129"/>
        <v>1</v>
      </c>
      <c r="AG260" s="34">
        <f t="shared" si="138"/>
        <v>0</v>
      </c>
      <c r="AH260" s="43"/>
      <c r="AI260" s="57"/>
      <c r="AJ260" s="65" t="e">
        <f>VLOOKUP(AI260,d!$J$32:$K$55,2,FALSE)</f>
        <v>#N/A</v>
      </c>
      <c r="AK260" s="65" t="b">
        <f t="shared" si="130"/>
        <v>1</v>
      </c>
      <c r="AL260" s="34">
        <f t="shared" si="139"/>
        <v>0</v>
      </c>
      <c r="AM260" s="43"/>
      <c r="AN260" s="57"/>
      <c r="AO260" s="65" t="e">
        <f>VLOOKUP(AN260,d!$N$32:$O$55,2,FALSE)</f>
        <v>#N/A</v>
      </c>
      <c r="AP260" s="65" t="b">
        <f t="shared" si="131"/>
        <v>1</v>
      </c>
      <c r="AQ260" s="34">
        <f t="shared" si="140"/>
        <v>0</v>
      </c>
      <c r="AR260" s="43"/>
      <c r="AS260" s="67">
        <f t="shared" si="141"/>
        <v>0</v>
      </c>
      <c r="AT260" s="67">
        <f t="shared" si="142"/>
        <v>0</v>
      </c>
      <c r="AU260" s="67">
        <f t="shared" si="143"/>
        <v>0</v>
      </c>
      <c r="AV260" s="92" t="str">
        <f>IF(A260&gt;" ",A260,"")</f>
        <v/>
      </c>
      <c r="AW260" s="46" t="s">
        <v>107</v>
      </c>
      <c r="AX260" s="52"/>
      <c r="AZ260" s="50">
        <f>RANK(AU260,AU260:AU263,0)</f>
        <v>1</v>
      </c>
      <c r="BE260" s="52"/>
      <c r="BF260" s="52"/>
      <c r="BG260" s="52"/>
    </row>
    <row r="261" spans="1:59" ht="13.5" thickBot="1" x14ac:dyDescent="0.25">
      <c r="A261" s="25">
        <f>(A260)</f>
        <v>0</v>
      </c>
      <c r="B261" s="46">
        <f t="shared" si="144"/>
        <v>0</v>
      </c>
      <c r="C261" s="114" t="s">
        <v>234</v>
      </c>
      <c r="D261" s="47"/>
      <c r="E261" s="68"/>
      <c r="F261" s="65" t="e">
        <f>VLOOKUP(E261,d!$B$4:$C$27,2,FALSE)</f>
        <v>#N/A</v>
      </c>
      <c r="G261" s="65" t="b">
        <f t="shared" si="145"/>
        <v>1</v>
      </c>
      <c r="H261" s="34">
        <f t="shared" si="133"/>
        <v>0</v>
      </c>
      <c r="I261" s="57"/>
      <c r="J261" s="68"/>
      <c r="K261" s="65" t="e">
        <f>VLOOKUP(J261,d!$F$4:$G$27,2,FALSE)</f>
        <v>#N/A</v>
      </c>
      <c r="L261" s="65" t="b">
        <f t="shared" si="125"/>
        <v>1</v>
      </c>
      <c r="M261" s="34">
        <f t="shared" si="134"/>
        <v>0</v>
      </c>
      <c r="N261" s="66"/>
      <c r="O261" s="57"/>
      <c r="P261" s="65" t="e">
        <f>VLOOKUP(O261,d!$J$4:$K$27,2,FALSE)</f>
        <v>#N/A</v>
      </c>
      <c r="Q261" s="65" t="b">
        <f t="shared" si="126"/>
        <v>1</v>
      </c>
      <c r="R261" s="34">
        <f t="shared" si="135"/>
        <v>0</v>
      </c>
      <c r="S261" s="57"/>
      <c r="T261" s="76"/>
      <c r="U261" s="65" t="e">
        <f>VLOOKUP(T261,d!$N$4:$O$27,2,FALSE)</f>
        <v>#N/A</v>
      </c>
      <c r="V261" s="65" t="b">
        <f t="shared" si="127"/>
        <v>1</v>
      </c>
      <c r="W261" s="34">
        <f t="shared" si="136"/>
        <v>0</v>
      </c>
      <c r="X261" s="43"/>
      <c r="Y261" s="57"/>
      <c r="Z261" s="65" t="e">
        <f>VLOOKUP(Y261,d!$B$32:$C$55,2,FALSE)</f>
        <v>#N/A</v>
      </c>
      <c r="AA261" s="65" t="b">
        <f t="shared" si="128"/>
        <v>1</v>
      </c>
      <c r="AB261" s="34">
        <f t="shared" si="137"/>
        <v>0</v>
      </c>
      <c r="AC261" s="43"/>
      <c r="AD261" s="57"/>
      <c r="AE261" s="65" t="e">
        <f>VLOOKUP(AD261,d!$F$32:$G$55,2,FALSE)</f>
        <v>#N/A</v>
      </c>
      <c r="AF261" s="65" t="b">
        <f t="shared" si="129"/>
        <v>1</v>
      </c>
      <c r="AG261" s="34">
        <f t="shared" si="138"/>
        <v>0</v>
      </c>
      <c r="AH261" s="43"/>
      <c r="AI261" s="57"/>
      <c r="AJ261" s="65" t="e">
        <f>VLOOKUP(AI261,d!$J$32:$K$55,2,FALSE)</f>
        <v>#N/A</v>
      </c>
      <c r="AK261" s="65" t="b">
        <f t="shared" si="130"/>
        <v>1</v>
      </c>
      <c r="AL261" s="34">
        <f t="shared" si="139"/>
        <v>0</v>
      </c>
      <c r="AM261" s="43"/>
      <c r="AN261" s="57"/>
      <c r="AO261" s="65" t="e">
        <f>VLOOKUP(AN261,d!$N$32:$O$55,2,FALSE)</f>
        <v>#N/A</v>
      </c>
      <c r="AP261" s="65" t="b">
        <f t="shared" si="131"/>
        <v>1</v>
      </c>
      <c r="AQ261" s="34">
        <f t="shared" si="140"/>
        <v>0</v>
      </c>
      <c r="AR261" s="43"/>
      <c r="AS261" s="67">
        <f t="shared" si="141"/>
        <v>0</v>
      </c>
      <c r="AT261" s="67">
        <f t="shared" si="142"/>
        <v>0</v>
      </c>
      <c r="AU261" s="26">
        <f t="shared" si="143"/>
        <v>0</v>
      </c>
      <c r="AV261" s="91">
        <f>IF(B260="I",0,SUM(BA260:BA263))</f>
        <v>0</v>
      </c>
      <c r="AW261" s="91">
        <f>IF(AV261=0,0,RANK(AV261,BA$8:BA$1202,0))</f>
        <v>0</v>
      </c>
      <c r="AX261" s="52"/>
      <c r="AZ261" s="50">
        <f>RANK(AU261,AU260:AU263,0)</f>
        <v>1</v>
      </c>
      <c r="BE261" s="52"/>
      <c r="BF261" s="52"/>
      <c r="BG261" s="52"/>
    </row>
    <row r="262" spans="1:59" ht="13.5" thickBot="1" x14ac:dyDescent="0.25">
      <c r="A262" s="25">
        <f>(A261)</f>
        <v>0</v>
      </c>
      <c r="B262" s="46">
        <f t="shared" si="144"/>
        <v>0</v>
      </c>
      <c r="C262" s="114" t="s">
        <v>235</v>
      </c>
      <c r="D262" s="48"/>
      <c r="E262" s="68"/>
      <c r="F262" s="65" t="e">
        <f>VLOOKUP(E262,d!$B$4:$C$27,2,FALSE)</f>
        <v>#N/A</v>
      </c>
      <c r="G262" s="65" t="b">
        <f t="shared" si="145"/>
        <v>1</v>
      </c>
      <c r="H262" s="34">
        <f t="shared" si="133"/>
        <v>0</v>
      </c>
      <c r="I262" s="57"/>
      <c r="J262" s="68"/>
      <c r="K262" s="65" t="e">
        <f>VLOOKUP(J262,d!$F$4:$G$27,2,FALSE)</f>
        <v>#N/A</v>
      </c>
      <c r="L262" s="65" t="b">
        <f t="shared" si="125"/>
        <v>1</v>
      </c>
      <c r="M262" s="34">
        <f t="shared" si="134"/>
        <v>0</v>
      </c>
      <c r="N262" s="66"/>
      <c r="O262" s="57"/>
      <c r="P262" s="65" t="e">
        <f>VLOOKUP(O262,d!$J$4:$K$27,2,FALSE)</f>
        <v>#N/A</v>
      </c>
      <c r="Q262" s="65" t="b">
        <f t="shared" si="126"/>
        <v>1</v>
      </c>
      <c r="R262" s="34">
        <f t="shared" si="135"/>
        <v>0</v>
      </c>
      <c r="S262" s="57"/>
      <c r="T262" s="76"/>
      <c r="U262" s="65" t="e">
        <f>VLOOKUP(T262,d!$N$4:$O$27,2,FALSE)</f>
        <v>#N/A</v>
      </c>
      <c r="V262" s="65" t="b">
        <f t="shared" si="127"/>
        <v>1</v>
      </c>
      <c r="W262" s="34">
        <f t="shared" si="136"/>
        <v>0</v>
      </c>
      <c r="X262" s="43"/>
      <c r="Y262" s="57"/>
      <c r="Z262" s="65" t="e">
        <f>VLOOKUP(Y262,d!$B$32:$C$55,2,FALSE)</f>
        <v>#N/A</v>
      </c>
      <c r="AA262" s="65" t="b">
        <f t="shared" si="128"/>
        <v>1</v>
      </c>
      <c r="AB262" s="34">
        <f t="shared" si="137"/>
        <v>0</v>
      </c>
      <c r="AC262" s="43"/>
      <c r="AD262" s="57"/>
      <c r="AE262" s="65" t="e">
        <f>VLOOKUP(AD262,d!$F$32:$G$55,2,FALSE)</f>
        <v>#N/A</v>
      </c>
      <c r="AF262" s="65" t="b">
        <f t="shared" si="129"/>
        <v>1</v>
      </c>
      <c r="AG262" s="34">
        <f t="shared" si="138"/>
        <v>0</v>
      </c>
      <c r="AH262" s="43"/>
      <c r="AI262" s="57"/>
      <c r="AJ262" s="65" t="e">
        <f>VLOOKUP(AI262,d!$J$32:$K$55,2,FALSE)</f>
        <v>#N/A</v>
      </c>
      <c r="AK262" s="65" t="b">
        <f t="shared" si="130"/>
        <v>1</v>
      </c>
      <c r="AL262" s="34">
        <f t="shared" si="139"/>
        <v>0</v>
      </c>
      <c r="AM262" s="43"/>
      <c r="AN262" s="57"/>
      <c r="AO262" s="65" t="e">
        <f>VLOOKUP(AN262,d!$N$32:$O$55,2,FALSE)</f>
        <v>#N/A</v>
      </c>
      <c r="AP262" s="65" t="b">
        <f t="shared" si="131"/>
        <v>1</v>
      </c>
      <c r="AQ262" s="34">
        <f t="shared" si="140"/>
        <v>0</v>
      </c>
      <c r="AR262" s="43"/>
      <c r="AS262" s="67">
        <f t="shared" si="141"/>
        <v>0</v>
      </c>
      <c r="AT262" s="67">
        <f t="shared" si="142"/>
        <v>0</v>
      </c>
      <c r="AU262" s="26">
        <f t="shared" si="143"/>
        <v>0</v>
      </c>
      <c r="AV262" s="94">
        <f>IF(B260="I",0,SUM(BB260:BB263))</f>
        <v>0</v>
      </c>
      <c r="AW262" s="94">
        <f>IF(AV262=0,0,RANK(AV262,BB$8:BB$1202,0))</f>
        <v>0</v>
      </c>
      <c r="AX262" s="52"/>
      <c r="AZ262" s="50">
        <f>RANK(AU262,AU260:AU263,0)</f>
        <v>1</v>
      </c>
      <c r="BE262" s="52"/>
      <c r="BF262" s="52"/>
      <c r="BG262" s="52"/>
    </row>
    <row r="263" spans="1:59" ht="13.5" thickBot="1" x14ac:dyDescent="0.25">
      <c r="A263" s="46">
        <f>(A262)</f>
        <v>0</v>
      </c>
      <c r="B263" s="46">
        <f t="shared" si="144"/>
        <v>0</v>
      </c>
      <c r="C263" s="115" t="s">
        <v>236</v>
      </c>
      <c r="D263" s="49"/>
      <c r="E263" s="69"/>
      <c r="F263" s="70" t="e">
        <f>VLOOKUP(E263,d!$B$4:$C$27,2,FALSE)</f>
        <v>#N/A</v>
      </c>
      <c r="G263" s="70" t="b">
        <f t="shared" si="145"/>
        <v>1</v>
      </c>
      <c r="H263" s="96">
        <f t="shared" si="133"/>
        <v>0</v>
      </c>
      <c r="I263" s="71"/>
      <c r="J263" s="78"/>
      <c r="K263" s="70" t="e">
        <f>VLOOKUP(J263,d!$F$4:$G$27,2,FALSE)</f>
        <v>#N/A</v>
      </c>
      <c r="L263" s="70" t="b">
        <f t="shared" si="125"/>
        <v>1</v>
      </c>
      <c r="M263" s="96">
        <f t="shared" si="134"/>
        <v>0</v>
      </c>
      <c r="N263" s="72"/>
      <c r="O263" s="71"/>
      <c r="P263" s="70" t="e">
        <f>VLOOKUP(O263,d!$J$4:$K$27,2,FALSE)</f>
        <v>#N/A</v>
      </c>
      <c r="Q263" s="70" t="b">
        <f t="shared" si="126"/>
        <v>1</v>
      </c>
      <c r="R263" s="96">
        <f t="shared" si="135"/>
        <v>0</v>
      </c>
      <c r="S263" s="71"/>
      <c r="T263" s="79"/>
      <c r="U263" s="70" t="e">
        <f>VLOOKUP(T263,d!$N$4:$O$27,2,FALSE)</f>
        <v>#N/A</v>
      </c>
      <c r="V263" s="70" t="b">
        <f t="shared" si="127"/>
        <v>1</v>
      </c>
      <c r="W263" s="96">
        <f t="shared" si="136"/>
        <v>0</v>
      </c>
      <c r="X263" s="73"/>
      <c r="Y263" s="71"/>
      <c r="Z263" s="70" t="e">
        <f>VLOOKUP(Y263,d!$B$32:$C$55,2,FALSE)</f>
        <v>#N/A</v>
      </c>
      <c r="AA263" s="70" t="b">
        <f t="shared" si="128"/>
        <v>1</v>
      </c>
      <c r="AB263" s="96">
        <f t="shared" si="137"/>
        <v>0</v>
      </c>
      <c r="AC263" s="73"/>
      <c r="AD263" s="71"/>
      <c r="AE263" s="70" t="e">
        <f>VLOOKUP(AD263,d!$F$32:$G$55,2,FALSE)</f>
        <v>#N/A</v>
      </c>
      <c r="AF263" s="70" t="b">
        <f t="shared" si="129"/>
        <v>1</v>
      </c>
      <c r="AG263" s="96">
        <f t="shared" si="138"/>
        <v>0</v>
      </c>
      <c r="AH263" s="73"/>
      <c r="AI263" s="71"/>
      <c r="AJ263" s="70" t="e">
        <f>VLOOKUP(AI263,d!$J$32:$K$55,2,FALSE)</f>
        <v>#N/A</v>
      </c>
      <c r="AK263" s="70" t="b">
        <f t="shared" si="130"/>
        <v>1</v>
      </c>
      <c r="AL263" s="96">
        <f t="shared" si="139"/>
        <v>0</v>
      </c>
      <c r="AM263" s="73"/>
      <c r="AN263" s="71"/>
      <c r="AO263" s="70" t="e">
        <f>VLOOKUP(AN263,d!$N$32:$O$55,2,FALSE)</f>
        <v>#N/A</v>
      </c>
      <c r="AP263" s="70" t="b">
        <f t="shared" si="131"/>
        <v>1</v>
      </c>
      <c r="AQ263" s="96">
        <f t="shared" si="140"/>
        <v>0</v>
      </c>
      <c r="AR263" s="73"/>
      <c r="AS263" s="74">
        <f t="shared" si="141"/>
        <v>0</v>
      </c>
      <c r="AT263" s="74">
        <f t="shared" si="142"/>
        <v>0</v>
      </c>
      <c r="AU263" s="75">
        <f t="shared" si="143"/>
        <v>0</v>
      </c>
      <c r="AV263" s="90">
        <f>IF(B260="I",0,(AU260+AU261+AU262+AU263-AY263))</f>
        <v>0</v>
      </c>
      <c r="AW263" s="93">
        <f>IF(B260="I",0,IF(BD263&gt;BD$6,0,BD263))</f>
        <v>0</v>
      </c>
      <c r="AX263" s="119">
        <f>MIN(AS260:AS263)</f>
        <v>0</v>
      </c>
      <c r="AY263" s="50">
        <f>MIN(AU260:AU263)</f>
        <v>0</v>
      </c>
      <c r="AZ263" s="50">
        <f>RANK(AU263,AU260:AU263,0)</f>
        <v>1</v>
      </c>
      <c r="BA263" s="118">
        <f>SUM(AS260:AS263)-AX263</f>
        <v>0</v>
      </c>
      <c r="BB263" s="118">
        <f>SUM(AT260:AT263)-(AY263-AX263)</f>
        <v>0</v>
      </c>
      <c r="BC263" s="52">
        <f>IF(B260="I","",IF(SUM(BA260:BB263)=0,AV263,SUM(BA260:BB263)))</f>
        <v>0</v>
      </c>
      <c r="BD263" s="52" t="str">
        <f>IF(B260="I","",IF(BC263=0,"",RANK(BC263,BC$8:BC$500,0)))</f>
        <v/>
      </c>
      <c r="BE263" s="52"/>
      <c r="BF263" s="52"/>
      <c r="BG263" s="52"/>
    </row>
    <row r="264" spans="1:59" ht="13.5" thickBot="1" x14ac:dyDescent="0.25">
      <c r="A264" s="28"/>
      <c r="B264" s="46"/>
      <c r="C264" s="114" t="s">
        <v>237</v>
      </c>
      <c r="D264" s="47"/>
      <c r="E264" s="57"/>
      <c r="F264" s="65" t="e">
        <f>VLOOKUP(E264,d!$B$4:$C$27,2,FALSE)</f>
        <v>#N/A</v>
      </c>
      <c r="G264" s="65" t="b">
        <f t="shared" si="145"/>
        <v>1</v>
      </c>
      <c r="H264" s="34">
        <f t="shared" si="133"/>
        <v>0</v>
      </c>
      <c r="I264" s="43"/>
      <c r="J264" s="57"/>
      <c r="K264" s="65" t="e">
        <f>VLOOKUP(J264,d!$F$4:$G$27,2,FALSE)</f>
        <v>#N/A</v>
      </c>
      <c r="L264" s="65" t="b">
        <f t="shared" si="125"/>
        <v>1</v>
      </c>
      <c r="M264" s="34">
        <f t="shared" si="134"/>
        <v>0</v>
      </c>
      <c r="N264" s="66"/>
      <c r="O264" s="57"/>
      <c r="P264" s="65" t="e">
        <f>VLOOKUP(O264,d!$J$4:$K$27,2,FALSE)</f>
        <v>#N/A</v>
      </c>
      <c r="Q264" s="65" t="b">
        <f t="shared" si="126"/>
        <v>1</v>
      </c>
      <c r="R264" s="34">
        <f t="shared" si="135"/>
        <v>0</v>
      </c>
      <c r="S264" s="57"/>
      <c r="T264" s="76"/>
      <c r="U264" s="65" t="e">
        <f>VLOOKUP(T264,d!$N$4:$O$27,2,FALSE)</f>
        <v>#N/A</v>
      </c>
      <c r="V264" s="65" t="b">
        <f t="shared" si="127"/>
        <v>1</v>
      </c>
      <c r="W264" s="34">
        <f t="shared" si="136"/>
        <v>0</v>
      </c>
      <c r="X264" s="43"/>
      <c r="Y264" s="57"/>
      <c r="Z264" s="65" t="e">
        <f>VLOOKUP(Y264,d!$B$32:$C$55,2,FALSE)</f>
        <v>#N/A</v>
      </c>
      <c r="AA264" s="65" t="b">
        <f t="shared" si="128"/>
        <v>1</v>
      </c>
      <c r="AB264" s="34">
        <f t="shared" si="137"/>
        <v>0</v>
      </c>
      <c r="AC264" s="43"/>
      <c r="AD264" s="57"/>
      <c r="AE264" s="65" t="e">
        <f>VLOOKUP(AD264,d!$F$32:$G$55,2,FALSE)</f>
        <v>#N/A</v>
      </c>
      <c r="AF264" s="65" t="b">
        <f t="shared" si="129"/>
        <v>1</v>
      </c>
      <c r="AG264" s="34">
        <f t="shared" si="138"/>
        <v>0</v>
      </c>
      <c r="AH264" s="43"/>
      <c r="AI264" s="57"/>
      <c r="AJ264" s="65" t="e">
        <f>VLOOKUP(AI264,d!$J$32:$K$55,2,FALSE)</f>
        <v>#N/A</v>
      </c>
      <c r="AK264" s="65" t="b">
        <f t="shared" si="130"/>
        <v>1</v>
      </c>
      <c r="AL264" s="34">
        <f t="shared" si="139"/>
        <v>0</v>
      </c>
      <c r="AM264" s="43"/>
      <c r="AN264" s="57"/>
      <c r="AO264" s="65" t="e">
        <f>VLOOKUP(AN264,d!$N$32:$O$55,2,FALSE)</f>
        <v>#N/A</v>
      </c>
      <c r="AP264" s="65" t="b">
        <f t="shared" si="131"/>
        <v>1</v>
      </c>
      <c r="AQ264" s="34">
        <f t="shared" si="140"/>
        <v>0</v>
      </c>
      <c r="AR264" s="43"/>
      <c r="AS264" s="67">
        <f t="shared" si="141"/>
        <v>0</v>
      </c>
      <c r="AT264" s="67">
        <f t="shared" si="142"/>
        <v>0</v>
      </c>
      <c r="AU264" s="67">
        <f t="shared" si="143"/>
        <v>0</v>
      </c>
      <c r="AV264" s="92" t="str">
        <f>IF(A264&gt;" ",A264,"")</f>
        <v/>
      </c>
      <c r="AW264" s="46" t="s">
        <v>107</v>
      </c>
      <c r="AX264" s="52"/>
      <c r="AZ264" s="50">
        <f>RANK(AU264,AU264:AU267,0)</f>
        <v>1</v>
      </c>
      <c r="BE264" s="52"/>
      <c r="BF264" s="52"/>
      <c r="BG264" s="52"/>
    </row>
    <row r="265" spans="1:59" ht="13.5" thickBot="1" x14ac:dyDescent="0.25">
      <c r="A265" s="25">
        <f>(A264)</f>
        <v>0</v>
      </c>
      <c r="B265" s="46">
        <f t="shared" si="144"/>
        <v>0</v>
      </c>
      <c r="C265" s="114" t="s">
        <v>238</v>
      </c>
      <c r="D265" s="47"/>
      <c r="E265" s="68"/>
      <c r="F265" s="65" t="e">
        <f>VLOOKUP(E265,d!$B$4:$C$27,2,FALSE)</f>
        <v>#N/A</v>
      </c>
      <c r="G265" s="65" t="b">
        <f t="shared" si="145"/>
        <v>1</v>
      </c>
      <c r="H265" s="34">
        <f t="shared" si="133"/>
        <v>0</v>
      </c>
      <c r="I265" s="57"/>
      <c r="J265" s="68"/>
      <c r="K265" s="65" t="e">
        <f>VLOOKUP(J265,d!$F$4:$G$27,2,FALSE)</f>
        <v>#N/A</v>
      </c>
      <c r="L265" s="65" t="b">
        <f t="shared" ref="L265:L328" si="146">ISERROR(K265)</f>
        <v>1</v>
      </c>
      <c r="M265" s="34">
        <f t="shared" si="134"/>
        <v>0</v>
      </c>
      <c r="N265" s="66"/>
      <c r="O265" s="57"/>
      <c r="P265" s="65" t="e">
        <f>VLOOKUP(O265,d!$J$4:$K$27,2,FALSE)</f>
        <v>#N/A</v>
      </c>
      <c r="Q265" s="65" t="b">
        <f t="shared" ref="Q265:Q328" si="147">ISERROR(P265)</f>
        <v>1</v>
      </c>
      <c r="R265" s="34">
        <f t="shared" si="135"/>
        <v>0</v>
      </c>
      <c r="S265" s="57"/>
      <c r="T265" s="76"/>
      <c r="U265" s="65" t="e">
        <f>VLOOKUP(T265,d!$N$4:$O$27,2,FALSE)</f>
        <v>#N/A</v>
      </c>
      <c r="V265" s="65" t="b">
        <f t="shared" ref="V265:V328" si="148">ISERROR(U265)</f>
        <v>1</v>
      </c>
      <c r="W265" s="34">
        <f t="shared" si="136"/>
        <v>0</v>
      </c>
      <c r="X265" s="43"/>
      <c r="Y265" s="57"/>
      <c r="Z265" s="65" t="e">
        <f>VLOOKUP(Y265,d!$B$32:$C$55,2,FALSE)</f>
        <v>#N/A</v>
      </c>
      <c r="AA265" s="65" t="b">
        <f t="shared" ref="AA265:AA328" si="149">ISERROR(Z265)</f>
        <v>1</v>
      </c>
      <c r="AB265" s="34">
        <f t="shared" si="137"/>
        <v>0</v>
      </c>
      <c r="AC265" s="43"/>
      <c r="AD265" s="57"/>
      <c r="AE265" s="65" t="e">
        <f>VLOOKUP(AD265,d!$F$32:$G$55,2,FALSE)</f>
        <v>#N/A</v>
      </c>
      <c r="AF265" s="65" t="b">
        <f t="shared" ref="AF265:AF328" si="150">ISERROR(AE265)</f>
        <v>1</v>
      </c>
      <c r="AG265" s="34">
        <f t="shared" si="138"/>
        <v>0</v>
      </c>
      <c r="AH265" s="43"/>
      <c r="AI265" s="57"/>
      <c r="AJ265" s="65" t="e">
        <f>VLOOKUP(AI265,d!$J$32:$K$55,2,FALSE)</f>
        <v>#N/A</v>
      </c>
      <c r="AK265" s="65" t="b">
        <f t="shared" ref="AK265:AK328" si="151">ISERROR(AJ265)</f>
        <v>1</v>
      </c>
      <c r="AL265" s="34">
        <f t="shared" si="139"/>
        <v>0</v>
      </c>
      <c r="AM265" s="43"/>
      <c r="AN265" s="57"/>
      <c r="AO265" s="65" t="e">
        <f>VLOOKUP(AN265,d!$N$32:$O$55,2,FALSE)</f>
        <v>#N/A</v>
      </c>
      <c r="AP265" s="65" t="b">
        <f t="shared" ref="AP265:AP328" si="152">ISERROR(AO265)</f>
        <v>1</v>
      </c>
      <c r="AQ265" s="34">
        <f t="shared" si="140"/>
        <v>0</v>
      </c>
      <c r="AR265" s="43"/>
      <c r="AS265" s="67">
        <f t="shared" si="141"/>
        <v>0</v>
      </c>
      <c r="AT265" s="67">
        <f t="shared" si="142"/>
        <v>0</v>
      </c>
      <c r="AU265" s="26">
        <f t="shared" si="143"/>
        <v>0</v>
      </c>
      <c r="AV265" s="91">
        <f>IF(B264="I",0,SUM(BA264:BA267))</f>
        <v>0</v>
      </c>
      <c r="AW265" s="91">
        <f>IF(AV265=0,0,RANK(AV265,BA$8:BA$1202,0))</f>
        <v>0</v>
      </c>
      <c r="AX265" s="52"/>
      <c r="AZ265" s="50">
        <f>RANK(AU265,AU264:AU267,0)</f>
        <v>1</v>
      </c>
      <c r="BE265" s="52"/>
      <c r="BF265" s="52"/>
      <c r="BG265" s="52"/>
    </row>
    <row r="266" spans="1:59" ht="13.5" thickBot="1" x14ac:dyDescent="0.25">
      <c r="A266" s="25">
        <f>(A265)</f>
        <v>0</v>
      </c>
      <c r="B266" s="46">
        <f t="shared" si="144"/>
        <v>0</v>
      </c>
      <c r="C266" s="114" t="s">
        <v>239</v>
      </c>
      <c r="D266" s="48"/>
      <c r="E266" s="68"/>
      <c r="F266" s="65" t="e">
        <f>VLOOKUP(E266,d!$B$4:$C$27,2,FALSE)</f>
        <v>#N/A</v>
      </c>
      <c r="G266" s="65" t="b">
        <f t="shared" si="145"/>
        <v>1</v>
      </c>
      <c r="H266" s="34">
        <f t="shared" si="133"/>
        <v>0</v>
      </c>
      <c r="I266" s="57"/>
      <c r="J266" s="68"/>
      <c r="K266" s="65" t="e">
        <f>VLOOKUP(J266,d!$F$4:$G$27,2,FALSE)</f>
        <v>#N/A</v>
      </c>
      <c r="L266" s="65" t="b">
        <f t="shared" si="146"/>
        <v>1</v>
      </c>
      <c r="M266" s="34">
        <f t="shared" si="134"/>
        <v>0</v>
      </c>
      <c r="N266" s="66"/>
      <c r="O266" s="57"/>
      <c r="P266" s="65" t="e">
        <f>VLOOKUP(O266,d!$J$4:$K$27,2,FALSE)</f>
        <v>#N/A</v>
      </c>
      <c r="Q266" s="65" t="b">
        <f t="shared" si="147"/>
        <v>1</v>
      </c>
      <c r="R266" s="34">
        <f t="shared" si="135"/>
        <v>0</v>
      </c>
      <c r="S266" s="57"/>
      <c r="T266" s="76"/>
      <c r="U266" s="65" t="e">
        <f>VLOOKUP(T266,d!$N$4:$O$27,2,FALSE)</f>
        <v>#N/A</v>
      </c>
      <c r="V266" s="65" t="b">
        <f t="shared" si="148"/>
        <v>1</v>
      </c>
      <c r="W266" s="34">
        <f t="shared" si="136"/>
        <v>0</v>
      </c>
      <c r="X266" s="43"/>
      <c r="Y266" s="57"/>
      <c r="Z266" s="65" t="e">
        <f>VLOOKUP(Y266,d!$B$32:$C$55,2,FALSE)</f>
        <v>#N/A</v>
      </c>
      <c r="AA266" s="65" t="b">
        <f t="shared" si="149"/>
        <v>1</v>
      </c>
      <c r="AB266" s="34">
        <f t="shared" si="137"/>
        <v>0</v>
      </c>
      <c r="AC266" s="43"/>
      <c r="AD266" s="57"/>
      <c r="AE266" s="65" t="e">
        <f>VLOOKUP(AD266,d!$F$32:$G$55,2,FALSE)</f>
        <v>#N/A</v>
      </c>
      <c r="AF266" s="65" t="b">
        <f t="shared" si="150"/>
        <v>1</v>
      </c>
      <c r="AG266" s="34">
        <f t="shared" si="138"/>
        <v>0</v>
      </c>
      <c r="AH266" s="43"/>
      <c r="AI266" s="57"/>
      <c r="AJ266" s="65" t="e">
        <f>VLOOKUP(AI266,d!$J$32:$K$55,2,FALSE)</f>
        <v>#N/A</v>
      </c>
      <c r="AK266" s="65" t="b">
        <f t="shared" si="151"/>
        <v>1</v>
      </c>
      <c r="AL266" s="34">
        <f t="shared" si="139"/>
        <v>0</v>
      </c>
      <c r="AM266" s="43"/>
      <c r="AN266" s="57"/>
      <c r="AO266" s="65" t="e">
        <f>VLOOKUP(AN266,d!$N$32:$O$55,2,FALSE)</f>
        <v>#N/A</v>
      </c>
      <c r="AP266" s="65" t="b">
        <f t="shared" si="152"/>
        <v>1</v>
      </c>
      <c r="AQ266" s="34">
        <f t="shared" si="140"/>
        <v>0</v>
      </c>
      <c r="AR266" s="43"/>
      <c r="AS266" s="67">
        <f t="shared" si="141"/>
        <v>0</v>
      </c>
      <c r="AT266" s="67">
        <f t="shared" si="142"/>
        <v>0</v>
      </c>
      <c r="AU266" s="26">
        <f t="shared" si="143"/>
        <v>0</v>
      </c>
      <c r="AV266" s="94">
        <f>IF(B264="I",0,SUM(BB264:BB267))</f>
        <v>0</v>
      </c>
      <c r="AW266" s="94">
        <f>IF(AV266=0,0,RANK(AV266,BB$8:BB$1202,0))</f>
        <v>0</v>
      </c>
      <c r="AX266" s="52"/>
      <c r="AZ266" s="50">
        <f>RANK(AU266,AU264:AU267,0)</f>
        <v>1</v>
      </c>
      <c r="BE266" s="52"/>
      <c r="BF266" s="52"/>
      <c r="BG266" s="52"/>
    </row>
    <row r="267" spans="1:59" ht="13.5" thickBot="1" x14ac:dyDescent="0.25">
      <c r="A267" s="46">
        <f>(A266)</f>
        <v>0</v>
      </c>
      <c r="B267" s="46">
        <f t="shared" si="144"/>
        <v>0</v>
      </c>
      <c r="C267" s="115" t="s">
        <v>240</v>
      </c>
      <c r="D267" s="49"/>
      <c r="E267" s="69"/>
      <c r="F267" s="70" t="e">
        <f>VLOOKUP(E267,d!$B$4:$C$27,2,FALSE)</f>
        <v>#N/A</v>
      </c>
      <c r="G267" s="70" t="b">
        <f t="shared" si="145"/>
        <v>1</v>
      </c>
      <c r="H267" s="96">
        <f t="shared" si="133"/>
        <v>0</v>
      </c>
      <c r="I267" s="71"/>
      <c r="J267" s="78"/>
      <c r="K267" s="70" t="e">
        <f>VLOOKUP(J267,d!$F$4:$G$27,2,FALSE)</f>
        <v>#N/A</v>
      </c>
      <c r="L267" s="70" t="b">
        <f t="shared" si="146"/>
        <v>1</v>
      </c>
      <c r="M267" s="96">
        <f t="shared" si="134"/>
        <v>0</v>
      </c>
      <c r="N267" s="72"/>
      <c r="O267" s="71"/>
      <c r="P267" s="70" t="e">
        <f>VLOOKUP(O267,d!$J$4:$K$27,2,FALSE)</f>
        <v>#N/A</v>
      </c>
      <c r="Q267" s="70" t="b">
        <f t="shared" si="147"/>
        <v>1</v>
      </c>
      <c r="R267" s="96">
        <f t="shared" si="135"/>
        <v>0</v>
      </c>
      <c r="S267" s="71"/>
      <c r="T267" s="79"/>
      <c r="U267" s="70" t="e">
        <f>VLOOKUP(T267,d!$N$4:$O$27,2,FALSE)</f>
        <v>#N/A</v>
      </c>
      <c r="V267" s="70" t="b">
        <f t="shared" si="148"/>
        <v>1</v>
      </c>
      <c r="W267" s="96">
        <f t="shared" si="136"/>
        <v>0</v>
      </c>
      <c r="X267" s="73"/>
      <c r="Y267" s="71"/>
      <c r="Z267" s="70" t="e">
        <f>VLOOKUP(Y267,d!$B$32:$C$55,2,FALSE)</f>
        <v>#N/A</v>
      </c>
      <c r="AA267" s="70" t="b">
        <f t="shared" si="149"/>
        <v>1</v>
      </c>
      <c r="AB267" s="96">
        <f t="shared" si="137"/>
        <v>0</v>
      </c>
      <c r="AC267" s="73"/>
      <c r="AD267" s="71"/>
      <c r="AE267" s="70" t="e">
        <f>VLOOKUP(AD267,d!$F$32:$G$55,2,FALSE)</f>
        <v>#N/A</v>
      </c>
      <c r="AF267" s="70" t="b">
        <f t="shared" si="150"/>
        <v>1</v>
      </c>
      <c r="AG267" s="96">
        <f t="shared" si="138"/>
        <v>0</v>
      </c>
      <c r="AH267" s="73"/>
      <c r="AI267" s="71"/>
      <c r="AJ267" s="70" t="e">
        <f>VLOOKUP(AI267,d!$J$32:$K$55,2,FALSE)</f>
        <v>#N/A</v>
      </c>
      <c r="AK267" s="70" t="b">
        <f t="shared" si="151"/>
        <v>1</v>
      </c>
      <c r="AL267" s="96">
        <f t="shared" si="139"/>
        <v>0</v>
      </c>
      <c r="AM267" s="73"/>
      <c r="AN267" s="71"/>
      <c r="AO267" s="70" t="e">
        <f>VLOOKUP(AN267,d!$N$32:$O$55,2,FALSE)</f>
        <v>#N/A</v>
      </c>
      <c r="AP267" s="70" t="b">
        <f t="shared" si="152"/>
        <v>1</v>
      </c>
      <c r="AQ267" s="96">
        <f t="shared" si="140"/>
        <v>0</v>
      </c>
      <c r="AR267" s="73"/>
      <c r="AS267" s="74">
        <f t="shared" si="141"/>
        <v>0</v>
      </c>
      <c r="AT267" s="74">
        <f t="shared" si="142"/>
        <v>0</v>
      </c>
      <c r="AU267" s="75">
        <f t="shared" si="143"/>
        <v>0</v>
      </c>
      <c r="AV267" s="90">
        <f>IF(B264="I",0,(AU264+AU265+AU266+AU267-AY267))</f>
        <v>0</v>
      </c>
      <c r="AW267" s="93">
        <f>IF(B264="I",0,IF(BD267&gt;BD$6,0,BD267))</f>
        <v>0</v>
      </c>
      <c r="AX267" s="119">
        <f>MIN(AS264:AS267)</f>
        <v>0</v>
      </c>
      <c r="AY267" s="50">
        <f>MIN(AU264:AU267)</f>
        <v>0</v>
      </c>
      <c r="AZ267" s="50">
        <f>RANK(AU267,AU264:AU267,0)</f>
        <v>1</v>
      </c>
      <c r="BA267" s="118">
        <f>SUM(AS264:AS267)-AX267</f>
        <v>0</v>
      </c>
      <c r="BB267" s="118">
        <f>SUM(AT264:AT267)-(AY267-AX267)</f>
        <v>0</v>
      </c>
      <c r="BC267" s="52">
        <f>IF(B264="I","",IF(SUM(BA264:BB267)=0,AV267,SUM(BA264:BB267)))</f>
        <v>0</v>
      </c>
      <c r="BD267" s="52" t="str">
        <f>IF(B264="I","",IF(BC267=0,"",RANK(BC267,BC$8:BC$500,0)))</f>
        <v/>
      </c>
      <c r="BE267" s="52"/>
      <c r="BF267" s="52"/>
      <c r="BG267" s="52"/>
    </row>
    <row r="268" spans="1:59" ht="13.5" thickBot="1" x14ac:dyDescent="0.25">
      <c r="A268" s="28"/>
      <c r="B268" s="46"/>
      <c r="C268" s="114" t="s">
        <v>241</v>
      </c>
      <c r="D268" s="47"/>
      <c r="E268" s="57"/>
      <c r="F268" s="65" t="e">
        <f>VLOOKUP(E268,d!$B$4:$C$27,2,FALSE)</f>
        <v>#N/A</v>
      </c>
      <c r="G268" s="65" t="b">
        <f t="shared" si="145"/>
        <v>1</v>
      </c>
      <c r="H268" s="34">
        <f t="shared" si="133"/>
        <v>0</v>
      </c>
      <c r="I268" s="43"/>
      <c r="J268" s="57"/>
      <c r="K268" s="65" t="e">
        <f>VLOOKUP(J268,d!$F$4:$G$27,2,FALSE)</f>
        <v>#N/A</v>
      </c>
      <c r="L268" s="65" t="b">
        <f t="shared" si="146"/>
        <v>1</v>
      </c>
      <c r="M268" s="34">
        <f t="shared" si="134"/>
        <v>0</v>
      </c>
      <c r="N268" s="66"/>
      <c r="O268" s="57"/>
      <c r="P268" s="65" t="e">
        <f>VLOOKUP(O268,d!$J$4:$K$27,2,FALSE)</f>
        <v>#N/A</v>
      </c>
      <c r="Q268" s="65" t="b">
        <f t="shared" si="147"/>
        <v>1</v>
      </c>
      <c r="R268" s="34">
        <f t="shared" si="135"/>
        <v>0</v>
      </c>
      <c r="S268" s="57"/>
      <c r="T268" s="76"/>
      <c r="U268" s="65" t="e">
        <f>VLOOKUP(T268,d!$N$4:$O$27,2,FALSE)</f>
        <v>#N/A</v>
      </c>
      <c r="V268" s="65" t="b">
        <f t="shared" si="148"/>
        <v>1</v>
      </c>
      <c r="W268" s="34">
        <f t="shared" si="136"/>
        <v>0</v>
      </c>
      <c r="X268" s="43"/>
      <c r="Y268" s="57"/>
      <c r="Z268" s="65" t="e">
        <f>VLOOKUP(Y268,d!$B$32:$C$55,2,FALSE)</f>
        <v>#N/A</v>
      </c>
      <c r="AA268" s="65" t="b">
        <f t="shared" si="149"/>
        <v>1</v>
      </c>
      <c r="AB268" s="34">
        <f t="shared" si="137"/>
        <v>0</v>
      </c>
      <c r="AC268" s="43"/>
      <c r="AD268" s="57"/>
      <c r="AE268" s="65" t="e">
        <f>VLOOKUP(AD268,d!$F$32:$G$55,2,FALSE)</f>
        <v>#N/A</v>
      </c>
      <c r="AF268" s="65" t="b">
        <f t="shared" si="150"/>
        <v>1</v>
      </c>
      <c r="AG268" s="34">
        <f t="shared" si="138"/>
        <v>0</v>
      </c>
      <c r="AH268" s="43"/>
      <c r="AI268" s="57"/>
      <c r="AJ268" s="65" t="e">
        <f>VLOOKUP(AI268,d!$J$32:$K$55,2,FALSE)</f>
        <v>#N/A</v>
      </c>
      <c r="AK268" s="65" t="b">
        <f t="shared" si="151"/>
        <v>1</v>
      </c>
      <c r="AL268" s="34">
        <f t="shared" si="139"/>
        <v>0</v>
      </c>
      <c r="AM268" s="43"/>
      <c r="AN268" s="57"/>
      <c r="AO268" s="65" t="e">
        <f>VLOOKUP(AN268,d!$N$32:$O$55,2,FALSE)</f>
        <v>#N/A</v>
      </c>
      <c r="AP268" s="65" t="b">
        <f t="shared" si="152"/>
        <v>1</v>
      </c>
      <c r="AQ268" s="34">
        <f t="shared" si="140"/>
        <v>0</v>
      </c>
      <c r="AR268" s="43"/>
      <c r="AS268" s="67">
        <f t="shared" si="141"/>
        <v>0</v>
      </c>
      <c r="AT268" s="67">
        <f t="shared" si="142"/>
        <v>0</v>
      </c>
      <c r="AU268" s="67">
        <f t="shared" si="143"/>
        <v>0</v>
      </c>
      <c r="AV268" s="92" t="str">
        <f>IF(A268&gt;" ",A268,"")</f>
        <v/>
      </c>
      <c r="AW268" s="46" t="s">
        <v>107</v>
      </c>
      <c r="AX268" s="52"/>
      <c r="AZ268" s="50">
        <f>RANK(AU268,AU268:AU271,0)</f>
        <v>1</v>
      </c>
      <c r="BE268" s="52"/>
      <c r="BF268" s="52"/>
      <c r="BG268" s="52"/>
    </row>
    <row r="269" spans="1:59" ht="13.5" thickBot="1" x14ac:dyDescent="0.25">
      <c r="A269" s="25">
        <f>(A268)</f>
        <v>0</v>
      </c>
      <c r="B269" s="46">
        <f t="shared" si="144"/>
        <v>0</v>
      </c>
      <c r="C269" s="114" t="s">
        <v>242</v>
      </c>
      <c r="D269" s="47"/>
      <c r="E269" s="68"/>
      <c r="F269" s="65" t="e">
        <f>VLOOKUP(E269,d!$B$4:$C$27,2,FALSE)</f>
        <v>#N/A</v>
      </c>
      <c r="G269" s="65" t="b">
        <f t="shared" si="145"/>
        <v>1</v>
      </c>
      <c r="H269" s="34">
        <f t="shared" si="133"/>
        <v>0</v>
      </c>
      <c r="I269" s="57"/>
      <c r="J269" s="68"/>
      <c r="K269" s="65" t="e">
        <f>VLOOKUP(J269,d!$F$4:$G$27,2,FALSE)</f>
        <v>#N/A</v>
      </c>
      <c r="L269" s="65" t="b">
        <f t="shared" si="146"/>
        <v>1</v>
      </c>
      <c r="M269" s="34">
        <f t="shared" si="134"/>
        <v>0</v>
      </c>
      <c r="N269" s="66"/>
      <c r="O269" s="57"/>
      <c r="P269" s="65" t="e">
        <f>VLOOKUP(O269,d!$J$4:$K$27,2,FALSE)</f>
        <v>#N/A</v>
      </c>
      <c r="Q269" s="65" t="b">
        <f t="shared" si="147"/>
        <v>1</v>
      </c>
      <c r="R269" s="34">
        <f t="shared" si="135"/>
        <v>0</v>
      </c>
      <c r="S269" s="57"/>
      <c r="T269" s="76"/>
      <c r="U269" s="65" t="e">
        <f>VLOOKUP(T269,d!$N$4:$O$27,2,FALSE)</f>
        <v>#N/A</v>
      </c>
      <c r="V269" s="65" t="b">
        <f t="shared" si="148"/>
        <v>1</v>
      </c>
      <c r="W269" s="34">
        <f t="shared" si="136"/>
        <v>0</v>
      </c>
      <c r="X269" s="43"/>
      <c r="Y269" s="57"/>
      <c r="Z269" s="65" t="e">
        <f>VLOOKUP(Y269,d!$B$32:$C$55,2,FALSE)</f>
        <v>#N/A</v>
      </c>
      <c r="AA269" s="65" t="b">
        <f t="shared" si="149"/>
        <v>1</v>
      </c>
      <c r="AB269" s="34">
        <f t="shared" si="137"/>
        <v>0</v>
      </c>
      <c r="AC269" s="43"/>
      <c r="AD269" s="57"/>
      <c r="AE269" s="65" t="e">
        <f>VLOOKUP(AD269,d!$F$32:$G$55,2,FALSE)</f>
        <v>#N/A</v>
      </c>
      <c r="AF269" s="65" t="b">
        <f t="shared" si="150"/>
        <v>1</v>
      </c>
      <c r="AG269" s="34">
        <f t="shared" si="138"/>
        <v>0</v>
      </c>
      <c r="AH269" s="43"/>
      <c r="AI269" s="57"/>
      <c r="AJ269" s="65" t="e">
        <f>VLOOKUP(AI269,d!$J$32:$K$55,2,FALSE)</f>
        <v>#N/A</v>
      </c>
      <c r="AK269" s="65" t="b">
        <f t="shared" si="151"/>
        <v>1</v>
      </c>
      <c r="AL269" s="34">
        <f t="shared" si="139"/>
        <v>0</v>
      </c>
      <c r="AM269" s="43"/>
      <c r="AN269" s="57"/>
      <c r="AO269" s="65" t="e">
        <f>VLOOKUP(AN269,d!$N$32:$O$55,2,FALSE)</f>
        <v>#N/A</v>
      </c>
      <c r="AP269" s="65" t="b">
        <f t="shared" si="152"/>
        <v>1</v>
      </c>
      <c r="AQ269" s="34">
        <f t="shared" si="140"/>
        <v>0</v>
      </c>
      <c r="AR269" s="43"/>
      <c r="AS269" s="67">
        <f t="shared" si="141"/>
        <v>0</v>
      </c>
      <c r="AT269" s="67">
        <f t="shared" si="142"/>
        <v>0</v>
      </c>
      <c r="AU269" s="26">
        <f t="shared" si="143"/>
        <v>0</v>
      </c>
      <c r="AV269" s="91">
        <f>IF(B268="I",0,SUM(BA268:BA271))</f>
        <v>0</v>
      </c>
      <c r="AW269" s="91">
        <f>IF(AV269=0,0,RANK(AV269,BA$8:BA$1202,0))</f>
        <v>0</v>
      </c>
      <c r="AX269" s="52"/>
      <c r="AZ269" s="50">
        <f>RANK(AU269,AU268:AU271,0)</f>
        <v>1</v>
      </c>
      <c r="BE269" s="52"/>
      <c r="BF269" s="52"/>
      <c r="BG269" s="52"/>
    </row>
    <row r="270" spans="1:59" ht="13.5" thickBot="1" x14ac:dyDescent="0.25">
      <c r="A270" s="25">
        <f>(A269)</f>
        <v>0</v>
      </c>
      <c r="B270" s="46">
        <f t="shared" si="144"/>
        <v>0</v>
      </c>
      <c r="C270" s="114" t="s">
        <v>243</v>
      </c>
      <c r="D270" s="48"/>
      <c r="E270" s="68"/>
      <c r="F270" s="65" t="e">
        <f>VLOOKUP(E270,d!$B$4:$C$27,2,FALSE)</f>
        <v>#N/A</v>
      </c>
      <c r="G270" s="65" t="b">
        <f t="shared" si="145"/>
        <v>1</v>
      </c>
      <c r="H270" s="34">
        <f t="shared" si="133"/>
        <v>0</v>
      </c>
      <c r="I270" s="57"/>
      <c r="J270" s="68"/>
      <c r="K270" s="65" t="e">
        <f>VLOOKUP(J270,d!$F$4:$G$27,2,FALSE)</f>
        <v>#N/A</v>
      </c>
      <c r="L270" s="65" t="b">
        <f t="shared" si="146"/>
        <v>1</v>
      </c>
      <c r="M270" s="34">
        <f t="shared" si="134"/>
        <v>0</v>
      </c>
      <c r="N270" s="66"/>
      <c r="O270" s="57"/>
      <c r="P270" s="65" t="e">
        <f>VLOOKUP(O270,d!$J$4:$K$27,2,FALSE)</f>
        <v>#N/A</v>
      </c>
      <c r="Q270" s="65" t="b">
        <f t="shared" si="147"/>
        <v>1</v>
      </c>
      <c r="R270" s="34">
        <f t="shared" si="135"/>
        <v>0</v>
      </c>
      <c r="S270" s="57"/>
      <c r="T270" s="76"/>
      <c r="U270" s="65" t="e">
        <f>VLOOKUP(T270,d!$N$4:$O$27,2,FALSE)</f>
        <v>#N/A</v>
      </c>
      <c r="V270" s="65" t="b">
        <f t="shared" si="148"/>
        <v>1</v>
      </c>
      <c r="W270" s="34">
        <f t="shared" si="136"/>
        <v>0</v>
      </c>
      <c r="X270" s="43"/>
      <c r="Y270" s="57"/>
      <c r="Z270" s="65" t="e">
        <f>VLOOKUP(Y270,d!$B$32:$C$55,2,FALSE)</f>
        <v>#N/A</v>
      </c>
      <c r="AA270" s="65" t="b">
        <f t="shared" si="149"/>
        <v>1</v>
      </c>
      <c r="AB270" s="34">
        <f t="shared" si="137"/>
        <v>0</v>
      </c>
      <c r="AC270" s="43"/>
      <c r="AD270" s="57"/>
      <c r="AE270" s="65" t="e">
        <f>VLOOKUP(AD270,d!$F$32:$G$55,2,FALSE)</f>
        <v>#N/A</v>
      </c>
      <c r="AF270" s="65" t="b">
        <f t="shared" si="150"/>
        <v>1</v>
      </c>
      <c r="AG270" s="34">
        <f t="shared" si="138"/>
        <v>0</v>
      </c>
      <c r="AH270" s="43"/>
      <c r="AI270" s="57"/>
      <c r="AJ270" s="65" t="e">
        <f>VLOOKUP(AI270,d!$J$32:$K$55,2,FALSE)</f>
        <v>#N/A</v>
      </c>
      <c r="AK270" s="65" t="b">
        <f t="shared" si="151"/>
        <v>1</v>
      </c>
      <c r="AL270" s="34">
        <f t="shared" si="139"/>
        <v>0</v>
      </c>
      <c r="AM270" s="43"/>
      <c r="AN270" s="57"/>
      <c r="AO270" s="65" t="e">
        <f>VLOOKUP(AN270,d!$N$32:$O$55,2,FALSE)</f>
        <v>#N/A</v>
      </c>
      <c r="AP270" s="65" t="b">
        <f t="shared" si="152"/>
        <v>1</v>
      </c>
      <c r="AQ270" s="34">
        <f t="shared" si="140"/>
        <v>0</v>
      </c>
      <c r="AR270" s="43"/>
      <c r="AS270" s="67">
        <f t="shared" si="141"/>
        <v>0</v>
      </c>
      <c r="AT270" s="67">
        <f t="shared" si="142"/>
        <v>0</v>
      </c>
      <c r="AU270" s="26">
        <f t="shared" si="143"/>
        <v>0</v>
      </c>
      <c r="AV270" s="94">
        <f>IF(B268="I",0,SUM(BB268:BB271))</f>
        <v>0</v>
      </c>
      <c r="AW270" s="94">
        <f>IF(AV270=0,0,RANK(AV270,BB$8:BB$1202,0))</f>
        <v>0</v>
      </c>
      <c r="AX270" s="52"/>
      <c r="AZ270" s="50">
        <f>RANK(AU270,AU268:AU271,0)</f>
        <v>1</v>
      </c>
      <c r="BE270" s="52"/>
      <c r="BF270" s="52"/>
      <c r="BG270" s="52"/>
    </row>
    <row r="271" spans="1:59" ht="13.5" thickBot="1" x14ac:dyDescent="0.25">
      <c r="A271" s="46">
        <f>(A270)</f>
        <v>0</v>
      </c>
      <c r="B271" s="46">
        <f t="shared" si="144"/>
        <v>0</v>
      </c>
      <c r="C271" s="115" t="s">
        <v>244</v>
      </c>
      <c r="D271" s="49"/>
      <c r="E271" s="69"/>
      <c r="F271" s="70" t="e">
        <f>VLOOKUP(E271,d!$B$4:$C$27,2,FALSE)</f>
        <v>#N/A</v>
      </c>
      <c r="G271" s="70" t="b">
        <f t="shared" si="145"/>
        <v>1</v>
      </c>
      <c r="H271" s="96">
        <f t="shared" si="133"/>
        <v>0</v>
      </c>
      <c r="I271" s="71"/>
      <c r="J271" s="78"/>
      <c r="K271" s="70" t="e">
        <f>VLOOKUP(J271,d!$F$4:$G$27,2,FALSE)</f>
        <v>#N/A</v>
      </c>
      <c r="L271" s="70" t="b">
        <f t="shared" si="146"/>
        <v>1</v>
      </c>
      <c r="M271" s="96">
        <f t="shared" si="134"/>
        <v>0</v>
      </c>
      <c r="N271" s="72"/>
      <c r="O271" s="71"/>
      <c r="P271" s="70" t="e">
        <f>VLOOKUP(O271,d!$J$4:$K$27,2,FALSE)</f>
        <v>#N/A</v>
      </c>
      <c r="Q271" s="70" t="b">
        <f t="shared" si="147"/>
        <v>1</v>
      </c>
      <c r="R271" s="96">
        <f t="shared" si="135"/>
        <v>0</v>
      </c>
      <c r="S271" s="71"/>
      <c r="T271" s="79"/>
      <c r="U271" s="70" t="e">
        <f>VLOOKUP(T271,d!$N$4:$O$27,2,FALSE)</f>
        <v>#N/A</v>
      </c>
      <c r="V271" s="70" t="b">
        <f t="shared" si="148"/>
        <v>1</v>
      </c>
      <c r="W271" s="96">
        <f t="shared" si="136"/>
        <v>0</v>
      </c>
      <c r="X271" s="73"/>
      <c r="Y271" s="71"/>
      <c r="Z271" s="70" t="e">
        <f>VLOOKUP(Y271,d!$B$32:$C$55,2,FALSE)</f>
        <v>#N/A</v>
      </c>
      <c r="AA271" s="70" t="b">
        <f t="shared" si="149"/>
        <v>1</v>
      </c>
      <c r="AB271" s="96">
        <f t="shared" si="137"/>
        <v>0</v>
      </c>
      <c r="AC271" s="73"/>
      <c r="AD271" s="71"/>
      <c r="AE271" s="70" t="e">
        <f>VLOOKUP(AD271,d!$F$32:$G$55,2,FALSE)</f>
        <v>#N/A</v>
      </c>
      <c r="AF271" s="70" t="b">
        <f t="shared" si="150"/>
        <v>1</v>
      </c>
      <c r="AG271" s="96">
        <f t="shared" si="138"/>
        <v>0</v>
      </c>
      <c r="AH271" s="73"/>
      <c r="AI271" s="71"/>
      <c r="AJ271" s="70" t="e">
        <f>VLOOKUP(AI271,d!$J$32:$K$55,2,FALSE)</f>
        <v>#N/A</v>
      </c>
      <c r="AK271" s="70" t="b">
        <f t="shared" si="151"/>
        <v>1</v>
      </c>
      <c r="AL271" s="96">
        <f t="shared" si="139"/>
        <v>0</v>
      </c>
      <c r="AM271" s="73"/>
      <c r="AN271" s="71"/>
      <c r="AO271" s="70" t="e">
        <f>VLOOKUP(AN271,d!$N$32:$O$55,2,FALSE)</f>
        <v>#N/A</v>
      </c>
      <c r="AP271" s="70" t="b">
        <f t="shared" si="152"/>
        <v>1</v>
      </c>
      <c r="AQ271" s="96">
        <f t="shared" si="140"/>
        <v>0</v>
      </c>
      <c r="AR271" s="73"/>
      <c r="AS271" s="74">
        <f t="shared" si="141"/>
        <v>0</v>
      </c>
      <c r="AT271" s="74">
        <f t="shared" si="142"/>
        <v>0</v>
      </c>
      <c r="AU271" s="75">
        <f t="shared" si="143"/>
        <v>0</v>
      </c>
      <c r="AV271" s="90">
        <f>IF(B268="I",0,(AU268+AU269+AU270+AU271-AY271))</f>
        <v>0</v>
      </c>
      <c r="AW271" s="93">
        <f>IF(B268="I",0,IF(BD271&gt;BD$6,0,BD271))</f>
        <v>0</v>
      </c>
      <c r="AX271" s="119">
        <f>MIN(AS268:AS271)</f>
        <v>0</v>
      </c>
      <c r="AY271" s="50">
        <f>MIN(AU268:AU271)</f>
        <v>0</v>
      </c>
      <c r="AZ271" s="50">
        <f>RANK(AU271,AU268:AU271,0)</f>
        <v>1</v>
      </c>
      <c r="BA271" s="118">
        <f>SUM(AS268:AS271)-AX271</f>
        <v>0</v>
      </c>
      <c r="BB271" s="118">
        <f>SUM(AT268:AT271)-(AY271-AX271)</f>
        <v>0</v>
      </c>
      <c r="BC271" s="52">
        <f>IF(B268="I","",IF(SUM(BA268:BB271)=0,AV271,SUM(BA268:BB271)))</f>
        <v>0</v>
      </c>
      <c r="BD271" s="52" t="str">
        <f>IF(B268="I","",IF(BC271=0,"",RANK(BC271,BC$8:BC$500,0)))</f>
        <v/>
      </c>
      <c r="BE271" s="52"/>
      <c r="BF271" s="52"/>
      <c r="BG271" s="52"/>
    </row>
    <row r="272" spans="1:59" ht="13.5" thickBot="1" x14ac:dyDescent="0.25">
      <c r="A272" s="28"/>
      <c r="B272" s="46"/>
      <c r="C272" s="114" t="s">
        <v>245</v>
      </c>
      <c r="D272" s="47"/>
      <c r="E272" s="57"/>
      <c r="F272" s="65" t="e">
        <f>VLOOKUP(E272,d!$B$4:$C$27,2,FALSE)</f>
        <v>#N/A</v>
      </c>
      <c r="G272" s="65" t="b">
        <f t="shared" si="145"/>
        <v>1</v>
      </c>
      <c r="H272" s="34">
        <f t="shared" ref="H272:H335" si="153">IF(G272,0,F272)</f>
        <v>0</v>
      </c>
      <c r="I272" s="43"/>
      <c r="J272" s="57"/>
      <c r="K272" s="65" t="e">
        <f>VLOOKUP(J272,d!$F$4:$G$27,2,FALSE)</f>
        <v>#N/A</v>
      </c>
      <c r="L272" s="65" t="b">
        <f t="shared" si="146"/>
        <v>1</v>
      </c>
      <c r="M272" s="34">
        <f t="shared" ref="M272:M335" si="154">IF(L272,0,K272)</f>
        <v>0</v>
      </c>
      <c r="N272" s="66"/>
      <c r="O272" s="57"/>
      <c r="P272" s="65" t="e">
        <f>VLOOKUP(O272,d!$J$4:$K$27,2,FALSE)</f>
        <v>#N/A</v>
      </c>
      <c r="Q272" s="65" t="b">
        <f t="shared" si="147"/>
        <v>1</v>
      </c>
      <c r="R272" s="34">
        <f t="shared" ref="R272:R335" si="155">IF(Q272,0,P272)</f>
        <v>0</v>
      </c>
      <c r="S272" s="57"/>
      <c r="T272" s="76"/>
      <c r="U272" s="65" t="e">
        <f>VLOOKUP(T272,d!$N$4:$O$27,2,FALSE)</f>
        <v>#N/A</v>
      </c>
      <c r="V272" s="65" t="b">
        <f t="shared" si="148"/>
        <v>1</v>
      </c>
      <c r="W272" s="34">
        <f t="shared" ref="W272:W335" si="156">IF(V272,0,U272)</f>
        <v>0</v>
      </c>
      <c r="X272" s="43"/>
      <c r="Y272" s="57"/>
      <c r="Z272" s="65" t="e">
        <f>VLOOKUP(Y272,d!$B$32:$C$55,2,FALSE)</f>
        <v>#N/A</v>
      </c>
      <c r="AA272" s="65" t="b">
        <f t="shared" si="149"/>
        <v>1</v>
      </c>
      <c r="AB272" s="34">
        <f t="shared" ref="AB272:AB335" si="157">IF(AA272,0,Z272)</f>
        <v>0</v>
      </c>
      <c r="AC272" s="43"/>
      <c r="AD272" s="57"/>
      <c r="AE272" s="65" t="e">
        <f>VLOOKUP(AD272,d!$F$32:$G$55,2,FALSE)</f>
        <v>#N/A</v>
      </c>
      <c r="AF272" s="65" t="b">
        <f t="shared" si="150"/>
        <v>1</v>
      </c>
      <c r="AG272" s="34">
        <f t="shared" ref="AG272:AG335" si="158">IF(AF272,0,AE272)</f>
        <v>0</v>
      </c>
      <c r="AH272" s="43"/>
      <c r="AI272" s="57"/>
      <c r="AJ272" s="65" t="e">
        <f>VLOOKUP(AI272,d!$J$32:$K$55,2,FALSE)</f>
        <v>#N/A</v>
      </c>
      <c r="AK272" s="65" t="b">
        <f t="shared" si="151"/>
        <v>1</v>
      </c>
      <c r="AL272" s="34">
        <f t="shared" ref="AL272:AL335" si="159">IF(AK272,0,AJ272)</f>
        <v>0</v>
      </c>
      <c r="AM272" s="43"/>
      <c r="AN272" s="57"/>
      <c r="AO272" s="65" t="e">
        <f>VLOOKUP(AN272,d!$N$32:$O$55,2,FALSE)</f>
        <v>#N/A</v>
      </c>
      <c r="AP272" s="65" t="b">
        <f t="shared" si="152"/>
        <v>1</v>
      </c>
      <c r="AQ272" s="34">
        <f t="shared" ref="AQ272:AQ335" si="160">IF(AP272,0,AO272)</f>
        <v>0</v>
      </c>
      <c r="AR272" s="43"/>
      <c r="AS272" s="67">
        <f t="shared" ref="AS272:AS335" si="161">(H272+M272+R272+W272+AB272+AG272+AL272+AQ272)</f>
        <v>0</v>
      </c>
      <c r="AT272" s="67">
        <f t="shared" ref="AT272:AT335" si="162">(I272+N272+S272+X272+AC272+AH272+AM272+AR272)</f>
        <v>0</v>
      </c>
      <c r="AU272" s="67">
        <f t="shared" ref="AU272:AU335" si="163">SUM(AS272:AT272)</f>
        <v>0</v>
      </c>
      <c r="AV272" s="92" t="str">
        <f>IF(A272&gt;" ",A272,"")</f>
        <v/>
      </c>
      <c r="AW272" s="46" t="s">
        <v>107</v>
      </c>
      <c r="AX272" s="52"/>
      <c r="AZ272" s="50">
        <f>RANK(AU272,AU272:AU275,0)</f>
        <v>1</v>
      </c>
      <c r="BE272" s="52"/>
      <c r="BF272" s="52"/>
      <c r="BG272" s="52"/>
    </row>
    <row r="273" spans="1:59" ht="13.5" thickBot="1" x14ac:dyDescent="0.25">
      <c r="A273" s="25">
        <f>(A272)</f>
        <v>0</v>
      </c>
      <c r="B273" s="46">
        <f t="shared" ref="B273:B335" si="164">(B272)</f>
        <v>0</v>
      </c>
      <c r="C273" s="114" t="s">
        <v>246</v>
      </c>
      <c r="D273" s="47"/>
      <c r="E273" s="68"/>
      <c r="F273" s="65" t="e">
        <f>VLOOKUP(E273,d!$B$4:$C$27,2,FALSE)</f>
        <v>#N/A</v>
      </c>
      <c r="G273" s="65" t="b">
        <f t="shared" si="145"/>
        <v>1</v>
      </c>
      <c r="H273" s="34">
        <f t="shared" si="153"/>
        <v>0</v>
      </c>
      <c r="I273" s="57"/>
      <c r="J273" s="68"/>
      <c r="K273" s="65" t="e">
        <f>VLOOKUP(J273,d!$F$4:$G$27,2,FALSE)</f>
        <v>#N/A</v>
      </c>
      <c r="L273" s="65" t="b">
        <f t="shared" si="146"/>
        <v>1</v>
      </c>
      <c r="M273" s="34">
        <f t="shared" si="154"/>
        <v>0</v>
      </c>
      <c r="N273" s="66"/>
      <c r="O273" s="57"/>
      <c r="P273" s="65" t="e">
        <f>VLOOKUP(O273,d!$J$4:$K$27,2,FALSE)</f>
        <v>#N/A</v>
      </c>
      <c r="Q273" s="65" t="b">
        <f t="shared" si="147"/>
        <v>1</v>
      </c>
      <c r="R273" s="34">
        <f t="shared" si="155"/>
        <v>0</v>
      </c>
      <c r="S273" s="57"/>
      <c r="T273" s="76"/>
      <c r="U273" s="65" t="e">
        <f>VLOOKUP(T273,d!$N$4:$O$27,2,FALSE)</f>
        <v>#N/A</v>
      </c>
      <c r="V273" s="65" t="b">
        <f t="shared" si="148"/>
        <v>1</v>
      </c>
      <c r="W273" s="34">
        <f t="shared" si="156"/>
        <v>0</v>
      </c>
      <c r="X273" s="43"/>
      <c r="Y273" s="57"/>
      <c r="Z273" s="65" t="e">
        <f>VLOOKUP(Y273,d!$B$32:$C$55,2,FALSE)</f>
        <v>#N/A</v>
      </c>
      <c r="AA273" s="65" t="b">
        <f t="shared" si="149"/>
        <v>1</v>
      </c>
      <c r="AB273" s="34">
        <f t="shared" si="157"/>
        <v>0</v>
      </c>
      <c r="AC273" s="43"/>
      <c r="AD273" s="57"/>
      <c r="AE273" s="65" t="e">
        <f>VLOOKUP(AD273,d!$F$32:$G$55,2,FALSE)</f>
        <v>#N/A</v>
      </c>
      <c r="AF273" s="65" t="b">
        <f t="shared" si="150"/>
        <v>1</v>
      </c>
      <c r="AG273" s="34">
        <f t="shared" si="158"/>
        <v>0</v>
      </c>
      <c r="AH273" s="43"/>
      <c r="AI273" s="57"/>
      <c r="AJ273" s="65" t="e">
        <f>VLOOKUP(AI273,d!$J$32:$K$55,2,FALSE)</f>
        <v>#N/A</v>
      </c>
      <c r="AK273" s="65" t="b">
        <f t="shared" si="151"/>
        <v>1</v>
      </c>
      <c r="AL273" s="34">
        <f t="shared" si="159"/>
        <v>0</v>
      </c>
      <c r="AM273" s="43"/>
      <c r="AN273" s="57"/>
      <c r="AO273" s="65" t="e">
        <f>VLOOKUP(AN273,d!$N$32:$O$55,2,FALSE)</f>
        <v>#N/A</v>
      </c>
      <c r="AP273" s="65" t="b">
        <f t="shared" si="152"/>
        <v>1</v>
      </c>
      <c r="AQ273" s="34">
        <f t="shared" si="160"/>
        <v>0</v>
      </c>
      <c r="AR273" s="43"/>
      <c r="AS273" s="67">
        <f t="shared" si="161"/>
        <v>0</v>
      </c>
      <c r="AT273" s="67">
        <f t="shared" si="162"/>
        <v>0</v>
      </c>
      <c r="AU273" s="26">
        <f t="shared" si="163"/>
        <v>0</v>
      </c>
      <c r="AV273" s="91">
        <f>IF(B272="I",0,SUM(BA272:BA275))</f>
        <v>0</v>
      </c>
      <c r="AW273" s="91">
        <f>IF(AV273=0,0,RANK(AV273,BA$8:BA$1202,0))</f>
        <v>0</v>
      </c>
      <c r="AX273" s="52"/>
      <c r="AZ273" s="50">
        <f>RANK(AU273,AU272:AU275,0)</f>
        <v>1</v>
      </c>
      <c r="BE273" s="52"/>
      <c r="BF273" s="52"/>
      <c r="BG273" s="52"/>
    </row>
    <row r="274" spans="1:59" ht="13.5" thickBot="1" x14ac:dyDescent="0.25">
      <c r="A274" s="25">
        <f>(A273)</f>
        <v>0</v>
      </c>
      <c r="B274" s="46">
        <f t="shared" si="164"/>
        <v>0</v>
      </c>
      <c r="C274" s="114" t="s">
        <v>247</v>
      </c>
      <c r="D274" s="48"/>
      <c r="E274" s="68"/>
      <c r="F274" s="65" t="e">
        <f>VLOOKUP(E274,d!$B$4:$C$27,2,FALSE)</f>
        <v>#N/A</v>
      </c>
      <c r="G274" s="65" t="b">
        <f t="shared" si="145"/>
        <v>1</v>
      </c>
      <c r="H274" s="34">
        <f t="shared" si="153"/>
        <v>0</v>
      </c>
      <c r="I274" s="57"/>
      <c r="J274" s="68"/>
      <c r="K274" s="65" t="e">
        <f>VLOOKUP(J274,d!$F$4:$G$27,2,FALSE)</f>
        <v>#N/A</v>
      </c>
      <c r="L274" s="65" t="b">
        <f t="shared" si="146"/>
        <v>1</v>
      </c>
      <c r="M274" s="34">
        <f t="shared" si="154"/>
        <v>0</v>
      </c>
      <c r="N274" s="66"/>
      <c r="O274" s="57"/>
      <c r="P274" s="65" t="e">
        <f>VLOOKUP(O274,d!$J$4:$K$27,2,FALSE)</f>
        <v>#N/A</v>
      </c>
      <c r="Q274" s="65" t="b">
        <f t="shared" si="147"/>
        <v>1</v>
      </c>
      <c r="R274" s="34">
        <f t="shared" si="155"/>
        <v>0</v>
      </c>
      <c r="S274" s="57"/>
      <c r="T274" s="76"/>
      <c r="U274" s="65" t="e">
        <f>VLOOKUP(T274,d!$N$4:$O$27,2,FALSE)</f>
        <v>#N/A</v>
      </c>
      <c r="V274" s="65" t="b">
        <f t="shared" si="148"/>
        <v>1</v>
      </c>
      <c r="W274" s="34">
        <f t="shared" si="156"/>
        <v>0</v>
      </c>
      <c r="X274" s="43"/>
      <c r="Y274" s="57"/>
      <c r="Z274" s="65" t="e">
        <f>VLOOKUP(Y274,d!$B$32:$C$55,2,FALSE)</f>
        <v>#N/A</v>
      </c>
      <c r="AA274" s="65" t="b">
        <f t="shared" si="149"/>
        <v>1</v>
      </c>
      <c r="AB274" s="34">
        <f t="shared" si="157"/>
        <v>0</v>
      </c>
      <c r="AC274" s="43"/>
      <c r="AD274" s="57"/>
      <c r="AE274" s="65" t="e">
        <f>VLOOKUP(AD274,d!$F$32:$G$55,2,FALSE)</f>
        <v>#N/A</v>
      </c>
      <c r="AF274" s="65" t="b">
        <f t="shared" si="150"/>
        <v>1</v>
      </c>
      <c r="AG274" s="34">
        <f t="shared" si="158"/>
        <v>0</v>
      </c>
      <c r="AH274" s="43"/>
      <c r="AI274" s="57"/>
      <c r="AJ274" s="65" t="e">
        <f>VLOOKUP(AI274,d!$J$32:$K$55,2,FALSE)</f>
        <v>#N/A</v>
      </c>
      <c r="AK274" s="65" t="b">
        <f t="shared" si="151"/>
        <v>1</v>
      </c>
      <c r="AL274" s="34">
        <f t="shared" si="159"/>
        <v>0</v>
      </c>
      <c r="AM274" s="43"/>
      <c r="AN274" s="57"/>
      <c r="AO274" s="65" t="e">
        <f>VLOOKUP(AN274,d!$N$32:$O$55,2,FALSE)</f>
        <v>#N/A</v>
      </c>
      <c r="AP274" s="65" t="b">
        <f t="shared" si="152"/>
        <v>1</v>
      </c>
      <c r="AQ274" s="34">
        <f t="shared" si="160"/>
        <v>0</v>
      </c>
      <c r="AR274" s="43"/>
      <c r="AS274" s="67">
        <f t="shared" si="161"/>
        <v>0</v>
      </c>
      <c r="AT274" s="67">
        <f t="shared" si="162"/>
        <v>0</v>
      </c>
      <c r="AU274" s="26">
        <f t="shared" si="163"/>
        <v>0</v>
      </c>
      <c r="AV274" s="94">
        <f>IF(B272="I",0,SUM(BB272:BB275))</f>
        <v>0</v>
      </c>
      <c r="AW274" s="94">
        <f>IF(AV274=0,0,RANK(AV274,BB$8:BB$1202,0))</f>
        <v>0</v>
      </c>
      <c r="AX274" s="52"/>
      <c r="AZ274" s="50">
        <f>RANK(AU274,AU272:AU275,0)</f>
        <v>1</v>
      </c>
      <c r="BE274" s="52"/>
      <c r="BF274" s="52"/>
      <c r="BG274" s="52"/>
    </row>
    <row r="275" spans="1:59" ht="13.5" thickBot="1" x14ac:dyDescent="0.25">
      <c r="A275" s="46">
        <f>(A274)</f>
        <v>0</v>
      </c>
      <c r="B275" s="46">
        <f t="shared" si="164"/>
        <v>0</v>
      </c>
      <c r="C275" s="115" t="s">
        <v>248</v>
      </c>
      <c r="D275" s="49"/>
      <c r="E275" s="69"/>
      <c r="F275" s="70" t="e">
        <f>VLOOKUP(E275,d!$B$4:$C$27,2,FALSE)</f>
        <v>#N/A</v>
      </c>
      <c r="G275" s="70" t="b">
        <f t="shared" si="145"/>
        <v>1</v>
      </c>
      <c r="H275" s="96">
        <f t="shared" si="153"/>
        <v>0</v>
      </c>
      <c r="I275" s="71"/>
      <c r="J275" s="78"/>
      <c r="K275" s="70" t="e">
        <f>VLOOKUP(J275,d!$F$4:$G$27,2,FALSE)</f>
        <v>#N/A</v>
      </c>
      <c r="L275" s="70" t="b">
        <f t="shared" si="146"/>
        <v>1</v>
      </c>
      <c r="M275" s="96">
        <f t="shared" si="154"/>
        <v>0</v>
      </c>
      <c r="N275" s="72"/>
      <c r="O275" s="71"/>
      <c r="P275" s="70" t="e">
        <f>VLOOKUP(O275,d!$J$4:$K$27,2,FALSE)</f>
        <v>#N/A</v>
      </c>
      <c r="Q275" s="70" t="b">
        <f t="shared" si="147"/>
        <v>1</v>
      </c>
      <c r="R275" s="96">
        <f t="shared" si="155"/>
        <v>0</v>
      </c>
      <c r="S275" s="71"/>
      <c r="T275" s="79"/>
      <c r="U275" s="70" t="e">
        <f>VLOOKUP(T275,d!$N$4:$O$27,2,FALSE)</f>
        <v>#N/A</v>
      </c>
      <c r="V275" s="70" t="b">
        <f t="shared" si="148"/>
        <v>1</v>
      </c>
      <c r="W275" s="96">
        <f t="shared" si="156"/>
        <v>0</v>
      </c>
      <c r="X275" s="73"/>
      <c r="Y275" s="71"/>
      <c r="Z275" s="70" t="e">
        <f>VLOOKUP(Y275,d!$B$32:$C$55,2,FALSE)</f>
        <v>#N/A</v>
      </c>
      <c r="AA275" s="70" t="b">
        <f t="shared" si="149"/>
        <v>1</v>
      </c>
      <c r="AB275" s="96">
        <f t="shared" si="157"/>
        <v>0</v>
      </c>
      <c r="AC275" s="73"/>
      <c r="AD275" s="71"/>
      <c r="AE275" s="70" t="e">
        <f>VLOOKUP(AD275,d!$F$32:$G$55,2,FALSE)</f>
        <v>#N/A</v>
      </c>
      <c r="AF275" s="70" t="b">
        <f t="shared" si="150"/>
        <v>1</v>
      </c>
      <c r="AG275" s="96">
        <f t="shared" si="158"/>
        <v>0</v>
      </c>
      <c r="AH275" s="73"/>
      <c r="AI275" s="71"/>
      <c r="AJ275" s="70" t="e">
        <f>VLOOKUP(AI275,d!$J$32:$K$55,2,FALSE)</f>
        <v>#N/A</v>
      </c>
      <c r="AK275" s="70" t="b">
        <f t="shared" si="151"/>
        <v>1</v>
      </c>
      <c r="AL275" s="96">
        <f t="shared" si="159"/>
        <v>0</v>
      </c>
      <c r="AM275" s="73"/>
      <c r="AN275" s="71"/>
      <c r="AO275" s="70" t="e">
        <f>VLOOKUP(AN275,d!$N$32:$O$55,2,FALSE)</f>
        <v>#N/A</v>
      </c>
      <c r="AP275" s="70" t="b">
        <f t="shared" si="152"/>
        <v>1</v>
      </c>
      <c r="AQ275" s="96">
        <f t="shared" si="160"/>
        <v>0</v>
      </c>
      <c r="AR275" s="73"/>
      <c r="AS275" s="74">
        <f t="shared" si="161"/>
        <v>0</v>
      </c>
      <c r="AT275" s="74">
        <f t="shared" si="162"/>
        <v>0</v>
      </c>
      <c r="AU275" s="75">
        <f t="shared" si="163"/>
        <v>0</v>
      </c>
      <c r="AV275" s="90">
        <f>IF(B272="I",0,(AU272+AU273+AU274+AU275-AY275))</f>
        <v>0</v>
      </c>
      <c r="AW275" s="93">
        <f>IF(B272="I",0,IF(BD275&gt;BD$6,0,BD275))</f>
        <v>0</v>
      </c>
      <c r="AX275" s="119">
        <f>MIN(AS272:AS275)</f>
        <v>0</v>
      </c>
      <c r="AY275" s="50">
        <f>MIN(AU272:AU275)</f>
        <v>0</v>
      </c>
      <c r="AZ275" s="50">
        <f>RANK(AU275,AU272:AU275,0)</f>
        <v>1</v>
      </c>
      <c r="BA275" s="118">
        <f>SUM(AS272:AS275)-AX275</f>
        <v>0</v>
      </c>
      <c r="BB275" s="118">
        <f>SUM(AT272:AT275)-(AY275-AX275)</f>
        <v>0</v>
      </c>
      <c r="BC275" s="52">
        <f>IF(B272="I","",IF(SUM(BA272:BB275)=0,AV275,SUM(BA272:BB275)))</f>
        <v>0</v>
      </c>
      <c r="BD275" s="52" t="str">
        <f>IF(B272="I","",IF(BC275=0,"",RANK(BC275,BC$8:BC$500,0)))</f>
        <v/>
      </c>
      <c r="BE275" s="52"/>
      <c r="BF275" s="52"/>
      <c r="BG275" s="52"/>
    </row>
    <row r="276" spans="1:59" ht="13.5" thickBot="1" x14ac:dyDescent="0.25">
      <c r="A276" s="28"/>
      <c r="B276" s="46"/>
      <c r="C276" s="114" t="s">
        <v>249</v>
      </c>
      <c r="D276" s="47"/>
      <c r="E276" s="57"/>
      <c r="F276" s="65" t="e">
        <f>VLOOKUP(E276,d!$B$4:$C$27,2,FALSE)</f>
        <v>#N/A</v>
      </c>
      <c r="G276" s="65" t="b">
        <f t="shared" si="145"/>
        <v>1</v>
      </c>
      <c r="H276" s="34">
        <f t="shared" si="153"/>
        <v>0</v>
      </c>
      <c r="I276" s="43"/>
      <c r="J276" s="57"/>
      <c r="K276" s="65" t="e">
        <f>VLOOKUP(J276,d!$F$4:$G$27,2,FALSE)</f>
        <v>#N/A</v>
      </c>
      <c r="L276" s="65" t="b">
        <f t="shared" si="146"/>
        <v>1</v>
      </c>
      <c r="M276" s="34">
        <f t="shared" si="154"/>
        <v>0</v>
      </c>
      <c r="N276" s="66"/>
      <c r="O276" s="57"/>
      <c r="P276" s="65" t="e">
        <f>VLOOKUP(O276,d!$J$4:$K$27,2,FALSE)</f>
        <v>#N/A</v>
      </c>
      <c r="Q276" s="65" t="b">
        <f t="shared" si="147"/>
        <v>1</v>
      </c>
      <c r="R276" s="34">
        <f t="shared" si="155"/>
        <v>0</v>
      </c>
      <c r="S276" s="57"/>
      <c r="T276" s="76"/>
      <c r="U276" s="65" t="e">
        <f>VLOOKUP(T276,d!$N$4:$O$27,2,FALSE)</f>
        <v>#N/A</v>
      </c>
      <c r="V276" s="65" t="b">
        <f t="shared" si="148"/>
        <v>1</v>
      </c>
      <c r="W276" s="34">
        <f t="shared" si="156"/>
        <v>0</v>
      </c>
      <c r="X276" s="43"/>
      <c r="Y276" s="57"/>
      <c r="Z276" s="65" t="e">
        <f>VLOOKUP(Y276,d!$B$32:$C$55,2,FALSE)</f>
        <v>#N/A</v>
      </c>
      <c r="AA276" s="65" t="b">
        <f t="shared" si="149"/>
        <v>1</v>
      </c>
      <c r="AB276" s="34">
        <f t="shared" si="157"/>
        <v>0</v>
      </c>
      <c r="AC276" s="43"/>
      <c r="AD276" s="57"/>
      <c r="AE276" s="65" t="e">
        <f>VLOOKUP(AD276,d!$F$32:$G$55,2,FALSE)</f>
        <v>#N/A</v>
      </c>
      <c r="AF276" s="65" t="b">
        <f t="shared" si="150"/>
        <v>1</v>
      </c>
      <c r="AG276" s="34">
        <f t="shared" si="158"/>
        <v>0</v>
      </c>
      <c r="AH276" s="43"/>
      <c r="AI276" s="57"/>
      <c r="AJ276" s="65" t="e">
        <f>VLOOKUP(AI276,d!$J$32:$K$55,2,FALSE)</f>
        <v>#N/A</v>
      </c>
      <c r="AK276" s="65" t="b">
        <f t="shared" si="151"/>
        <v>1</v>
      </c>
      <c r="AL276" s="34">
        <f t="shared" si="159"/>
        <v>0</v>
      </c>
      <c r="AM276" s="43"/>
      <c r="AN276" s="57"/>
      <c r="AO276" s="65" t="e">
        <f>VLOOKUP(AN276,d!$N$32:$O$55,2,FALSE)</f>
        <v>#N/A</v>
      </c>
      <c r="AP276" s="65" t="b">
        <f t="shared" si="152"/>
        <v>1</v>
      </c>
      <c r="AQ276" s="34">
        <f t="shared" si="160"/>
        <v>0</v>
      </c>
      <c r="AR276" s="43"/>
      <c r="AS276" s="67">
        <f t="shared" si="161"/>
        <v>0</v>
      </c>
      <c r="AT276" s="67">
        <f t="shared" si="162"/>
        <v>0</v>
      </c>
      <c r="AU276" s="67">
        <f t="shared" si="163"/>
        <v>0</v>
      </c>
      <c r="AV276" s="92" t="str">
        <f>IF(A276&gt;" ",A276,"")</f>
        <v/>
      </c>
      <c r="AW276" s="46" t="s">
        <v>107</v>
      </c>
      <c r="AX276" s="52"/>
      <c r="AZ276" s="50">
        <f>RANK(AU276,AU276:AU279,0)</f>
        <v>1</v>
      </c>
      <c r="BE276" s="52"/>
      <c r="BF276" s="52"/>
      <c r="BG276" s="52"/>
    </row>
    <row r="277" spans="1:59" ht="13.5" thickBot="1" x14ac:dyDescent="0.25">
      <c r="A277" s="25">
        <f>(A276)</f>
        <v>0</v>
      </c>
      <c r="B277" s="46">
        <f t="shared" si="164"/>
        <v>0</v>
      </c>
      <c r="C277" s="114" t="s">
        <v>250</v>
      </c>
      <c r="D277" s="47"/>
      <c r="E277" s="68"/>
      <c r="F277" s="65" t="e">
        <f>VLOOKUP(E277,d!$B$4:$C$27,2,FALSE)</f>
        <v>#N/A</v>
      </c>
      <c r="G277" s="65" t="b">
        <f t="shared" si="145"/>
        <v>1</v>
      </c>
      <c r="H277" s="34">
        <f t="shared" si="153"/>
        <v>0</v>
      </c>
      <c r="I277" s="57"/>
      <c r="J277" s="68"/>
      <c r="K277" s="65" t="e">
        <f>VLOOKUP(J277,d!$F$4:$G$27,2,FALSE)</f>
        <v>#N/A</v>
      </c>
      <c r="L277" s="65" t="b">
        <f t="shared" si="146"/>
        <v>1</v>
      </c>
      <c r="M277" s="34">
        <f t="shared" si="154"/>
        <v>0</v>
      </c>
      <c r="N277" s="66"/>
      <c r="O277" s="57"/>
      <c r="P277" s="65" t="e">
        <f>VLOOKUP(O277,d!$J$4:$K$27,2,FALSE)</f>
        <v>#N/A</v>
      </c>
      <c r="Q277" s="65" t="b">
        <f t="shared" si="147"/>
        <v>1</v>
      </c>
      <c r="R277" s="34">
        <f t="shared" si="155"/>
        <v>0</v>
      </c>
      <c r="S277" s="57"/>
      <c r="T277" s="76"/>
      <c r="U277" s="65" t="e">
        <f>VLOOKUP(T277,d!$N$4:$O$27,2,FALSE)</f>
        <v>#N/A</v>
      </c>
      <c r="V277" s="65" t="b">
        <f t="shared" si="148"/>
        <v>1</v>
      </c>
      <c r="W277" s="34">
        <f t="shared" si="156"/>
        <v>0</v>
      </c>
      <c r="X277" s="43"/>
      <c r="Y277" s="57"/>
      <c r="Z277" s="65" t="e">
        <f>VLOOKUP(Y277,d!$B$32:$C$55,2,FALSE)</f>
        <v>#N/A</v>
      </c>
      <c r="AA277" s="65" t="b">
        <f t="shared" si="149"/>
        <v>1</v>
      </c>
      <c r="AB277" s="34">
        <f t="shared" si="157"/>
        <v>0</v>
      </c>
      <c r="AC277" s="43"/>
      <c r="AD277" s="57"/>
      <c r="AE277" s="65" t="e">
        <f>VLOOKUP(AD277,d!$F$32:$G$55,2,FALSE)</f>
        <v>#N/A</v>
      </c>
      <c r="AF277" s="65" t="b">
        <f t="shared" si="150"/>
        <v>1</v>
      </c>
      <c r="AG277" s="34">
        <f t="shared" si="158"/>
        <v>0</v>
      </c>
      <c r="AH277" s="43"/>
      <c r="AI277" s="57"/>
      <c r="AJ277" s="65" t="e">
        <f>VLOOKUP(AI277,d!$J$32:$K$55,2,FALSE)</f>
        <v>#N/A</v>
      </c>
      <c r="AK277" s="65" t="b">
        <f t="shared" si="151"/>
        <v>1</v>
      </c>
      <c r="AL277" s="34">
        <f t="shared" si="159"/>
        <v>0</v>
      </c>
      <c r="AM277" s="43"/>
      <c r="AN277" s="57"/>
      <c r="AO277" s="65" t="e">
        <f>VLOOKUP(AN277,d!$N$32:$O$55,2,FALSE)</f>
        <v>#N/A</v>
      </c>
      <c r="AP277" s="65" t="b">
        <f t="shared" si="152"/>
        <v>1</v>
      </c>
      <c r="AQ277" s="34">
        <f t="shared" si="160"/>
        <v>0</v>
      </c>
      <c r="AR277" s="43"/>
      <c r="AS277" s="67">
        <f t="shared" si="161"/>
        <v>0</v>
      </c>
      <c r="AT277" s="67">
        <f t="shared" si="162"/>
        <v>0</v>
      </c>
      <c r="AU277" s="26">
        <f t="shared" si="163"/>
        <v>0</v>
      </c>
      <c r="AV277" s="91">
        <f>IF(B276="I",0,SUM(BA276:BA279))</f>
        <v>0</v>
      </c>
      <c r="AW277" s="91">
        <f>IF(AV277=0,0,RANK(AV277,BA$8:BA$1202,0))</f>
        <v>0</v>
      </c>
      <c r="AX277" s="52"/>
      <c r="AZ277" s="50">
        <f>RANK(AU277,AU276:AU279,0)</f>
        <v>1</v>
      </c>
      <c r="BE277" s="52"/>
      <c r="BF277" s="52"/>
      <c r="BG277" s="52"/>
    </row>
    <row r="278" spans="1:59" ht="13.5" thickBot="1" x14ac:dyDescent="0.25">
      <c r="A278" s="25">
        <f>(A277)</f>
        <v>0</v>
      </c>
      <c r="B278" s="46">
        <f t="shared" si="164"/>
        <v>0</v>
      </c>
      <c r="C278" s="114" t="s">
        <v>251</v>
      </c>
      <c r="D278" s="48"/>
      <c r="E278" s="68"/>
      <c r="F278" s="65" t="e">
        <f>VLOOKUP(E278,d!$B$4:$C$27,2,FALSE)</f>
        <v>#N/A</v>
      </c>
      <c r="G278" s="65" t="b">
        <f t="shared" si="145"/>
        <v>1</v>
      </c>
      <c r="H278" s="34">
        <f t="shared" si="153"/>
        <v>0</v>
      </c>
      <c r="I278" s="57"/>
      <c r="J278" s="68"/>
      <c r="K278" s="65" t="e">
        <f>VLOOKUP(J278,d!$F$4:$G$27,2,FALSE)</f>
        <v>#N/A</v>
      </c>
      <c r="L278" s="65" t="b">
        <f t="shared" si="146"/>
        <v>1</v>
      </c>
      <c r="M278" s="34">
        <f t="shared" si="154"/>
        <v>0</v>
      </c>
      <c r="N278" s="66"/>
      <c r="O278" s="57"/>
      <c r="P278" s="65" t="e">
        <f>VLOOKUP(O278,d!$J$4:$K$27,2,FALSE)</f>
        <v>#N/A</v>
      </c>
      <c r="Q278" s="65" t="b">
        <f t="shared" si="147"/>
        <v>1</v>
      </c>
      <c r="R278" s="34">
        <f t="shared" si="155"/>
        <v>0</v>
      </c>
      <c r="S278" s="57"/>
      <c r="T278" s="76"/>
      <c r="U278" s="65" t="e">
        <f>VLOOKUP(T278,d!$N$4:$O$27,2,FALSE)</f>
        <v>#N/A</v>
      </c>
      <c r="V278" s="65" t="b">
        <f t="shared" si="148"/>
        <v>1</v>
      </c>
      <c r="W278" s="34">
        <f t="shared" si="156"/>
        <v>0</v>
      </c>
      <c r="X278" s="43"/>
      <c r="Y278" s="57"/>
      <c r="Z278" s="65" t="e">
        <f>VLOOKUP(Y278,d!$B$32:$C$55,2,FALSE)</f>
        <v>#N/A</v>
      </c>
      <c r="AA278" s="65" t="b">
        <f t="shared" si="149"/>
        <v>1</v>
      </c>
      <c r="AB278" s="34">
        <f t="shared" si="157"/>
        <v>0</v>
      </c>
      <c r="AC278" s="43"/>
      <c r="AD278" s="57"/>
      <c r="AE278" s="65" t="e">
        <f>VLOOKUP(AD278,d!$F$32:$G$55,2,FALSE)</f>
        <v>#N/A</v>
      </c>
      <c r="AF278" s="65" t="b">
        <f t="shared" si="150"/>
        <v>1</v>
      </c>
      <c r="AG278" s="34">
        <f t="shared" si="158"/>
        <v>0</v>
      </c>
      <c r="AH278" s="43"/>
      <c r="AI278" s="57"/>
      <c r="AJ278" s="65" t="e">
        <f>VLOOKUP(AI278,d!$J$32:$K$55,2,FALSE)</f>
        <v>#N/A</v>
      </c>
      <c r="AK278" s="65" t="b">
        <f t="shared" si="151"/>
        <v>1</v>
      </c>
      <c r="AL278" s="34">
        <f t="shared" si="159"/>
        <v>0</v>
      </c>
      <c r="AM278" s="43"/>
      <c r="AN278" s="57"/>
      <c r="AO278" s="65" t="e">
        <f>VLOOKUP(AN278,d!$N$32:$O$55,2,FALSE)</f>
        <v>#N/A</v>
      </c>
      <c r="AP278" s="65" t="b">
        <f t="shared" si="152"/>
        <v>1</v>
      </c>
      <c r="AQ278" s="34">
        <f t="shared" si="160"/>
        <v>0</v>
      </c>
      <c r="AR278" s="43"/>
      <c r="AS278" s="67">
        <f t="shared" si="161"/>
        <v>0</v>
      </c>
      <c r="AT278" s="67">
        <f t="shared" si="162"/>
        <v>0</v>
      </c>
      <c r="AU278" s="26">
        <f t="shared" si="163"/>
        <v>0</v>
      </c>
      <c r="AV278" s="94">
        <f>IF(B276="I",0,SUM(BB276:BB279))</f>
        <v>0</v>
      </c>
      <c r="AW278" s="94">
        <f>IF(AV278=0,0,RANK(AV278,BB$8:BB$1202,0))</f>
        <v>0</v>
      </c>
      <c r="AX278" s="52"/>
      <c r="AZ278" s="50">
        <f>RANK(AU278,AU276:AU279,0)</f>
        <v>1</v>
      </c>
      <c r="BE278" s="52"/>
      <c r="BF278" s="52"/>
      <c r="BG278" s="52"/>
    </row>
    <row r="279" spans="1:59" ht="13.5" thickBot="1" x14ac:dyDescent="0.25">
      <c r="A279" s="46">
        <f>(A278)</f>
        <v>0</v>
      </c>
      <c r="B279" s="46">
        <f t="shared" si="164"/>
        <v>0</v>
      </c>
      <c r="C279" s="115" t="s">
        <v>252</v>
      </c>
      <c r="D279" s="49"/>
      <c r="E279" s="69"/>
      <c r="F279" s="70" t="e">
        <f>VLOOKUP(E279,d!$B$4:$C$27,2,FALSE)</f>
        <v>#N/A</v>
      </c>
      <c r="G279" s="70" t="b">
        <f t="shared" si="145"/>
        <v>1</v>
      </c>
      <c r="H279" s="96">
        <f t="shared" si="153"/>
        <v>0</v>
      </c>
      <c r="I279" s="71"/>
      <c r="J279" s="78"/>
      <c r="K279" s="70" t="e">
        <f>VLOOKUP(J279,d!$F$4:$G$27,2,FALSE)</f>
        <v>#N/A</v>
      </c>
      <c r="L279" s="70" t="b">
        <f t="shared" si="146"/>
        <v>1</v>
      </c>
      <c r="M279" s="96">
        <f t="shared" si="154"/>
        <v>0</v>
      </c>
      <c r="N279" s="72"/>
      <c r="O279" s="71"/>
      <c r="P279" s="70" t="e">
        <f>VLOOKUP(O279,d!$J$4:$K$27,2,FALSE)</f>
        <v>#N/A</v>
      </c>
      <c r="Q279" s="70" t="b">
        <f t="shared" si="147"/>
        <v>1</v>
      </c>
      <c r="R279" s="96">
        <f t="shared" si="155"/>
        <v>0</v>
      </c>
      <c r="S279" s="71"/>
      <c r="T279" s="79"/>
      <c r="U279" s="70" t="e">
        <f>VLOOKUP(T279,d!$N$4:$O$27,2,FALSE)</f>
        <v>#N/A</v>
      </c>
      <c r="V279" s="70" t="b">
        <f t="shared" si="148"/>
        <v>1</v>
      </c>
      <c r="W279" s="96">
        <f t="shared" si="156"/>
        <v>0</v>
      </c>
      <c r="X279" s="73"/>
      <c r="Y279" s="71"/>
      <c r="Z279" s="70" t="e">
        <f>VLOOKUP(Y279,d!$B$32:$C$55,2,FALSE)</f>
        <v>#N/A</v>
      </c>
      <c r="AA279" s="70" t="b">
        <f t="shared" si="149"/>
        <v>1</v>
      </c>
      <c r="AB279" s="96">
        <f t="shared" si="157"/>
        <v>0</v>
      </c>
      <c r="AC279" s="73"/>
      <c r="AD279" s="71"/>
      <c r="AE279" s="70" t="e">
        <f>VLOOKUP(AD279,d!$F$32:$G$55,2,FALSE)</f>
        <v>#N/A</v>
      </c>
      <c r="AF279" s="70" t="b">
        <f t="shared" si="150"/>
        <v>1</v>
      </c>
      <c r="AG279" s="96">
        <f t="shared" si="158"/>
        <v>0</v>
      </c>
      <c r="AH279" s="73"/>
      <c r="AI279" s="71"/>
      <c r="AJ279" s="70" t="e">
        <f>VLOOKUP(AI279,d!$J$32:$K$55,2,FALSE)</f>
        <v>#N/A</v>
      </c>
      <c r="AK279" s="70" t="b">
        <f t="shared" si="151"/>
        <v>1</v>
      </c>
      <c r="AL279" s="96">
        <f t="shared" si="159"/>
        <v>0</v>
      </c>
      <c r="AM279" s="73"/>
      <c r="AN279" s="71"/>
      <c r="AO279" s="70" t="e">
        <f>VLOOKUP(AN279,d!$N$32:$O$55,2,FALSE)</f>
        <v>#N/A</v>
      </c>
      <c r="AP279" s="70" t="b">
        <f t="shared" si="152"/>
        <v>1</v>
      </c>
      <c r="AQ279" s="96">
        <f t="shared" si="160"/>
        <v>0</v>
      </c>
      <c r="AR279" s="73"/>
      <c r="AS279" s="74">
        <f t="shared" si="161"/>
        <v>0</v>
      </c>
      <c r="AT279" s="74">
        <f t="shared" si="162"/>
        <v>0</v>
      </c>
      <c r="AU279" s="75">
        <f t="shared" si="163"/>
        <v>0</v>
      </c>
      <c r="AV279" s="90">
        <f>IF(B276="I",0,(AU276+AU277+AU278+AU279-AY279))</f>
        <v>0</v>
      </c>
      <c r="AW279" s="93">
        <f>IF(B276="I",0,IF(BD279&gt;BD$6,0,BD279))</f>
        <v>0</v>
      </c>
      <c r="AX279" s="119">
        <f>MIN(AS276:AS279)</f>
        <v>0</v>
      </c>
      <c r="AY279" s="50">
        <f>MIN(AU276:AU279)</f>
        <v>0</v>
      </c>
      <c r="AZ279" s="50">
        <f>RANK(AU279,AU276:AU279,0)</f>
        <v>1</v>
      </c>
      <c r="BA279" s="118">
        <f>SUM(AS276:AS279)-AX279</f>
        <v>0</v>
      </c>
      <c r="BB279" s="118">
        <f>SUM(AT276:AT279)-(AY279-AX279)</f>
        <v>0</v>
      </c>
      <c r="BC279" s="52">
        <f>IF(B276="I","",IF(SUM(BA276:BB279)=0,AV279,SUM(BA276:BB279)))</f>
        <v>0</v>
      </c>
      <c r="BD279" s="52" t="str">
        <f>IF(B276="I","",IF(BC279=0,"",RANK(BC279,BC$8:BC$500,0)))</f>
        <v/>
      </c>
      <c r="BE279" s="52"/>
      <c r="BF279" s="52"/>
      <c r="BG279" s="52"/>
    </row>
    <row r="280" spans="1:59" ht="13.5" thickBot="1" x14ac:dyDescent="0.25">
      <c r="A280" s="28"/>
      <c r="B280" s="46"/>
      <c r="C280" s="114" t="s">
        <v>253</v>
      </c>
      <c r="D280" s="47"/>
      <c r="E280" s="57"/>
      <c r="F280" s="65" t="e">
        <f>VLOOKUP(E280,d!$B$4:$C$27,2,FALSE)</f>
        <v>#N/A</v>
      </c>
      <c r="G280" s="65" t="b">
        <f t="shared" si="145"/>
        <v>1</v>
      </c>
      <c r="H280" s="34">
        <f t="shared" si="153"/>
        <v>0</v>
      </c>
      <c r="I280" s="43"/>
      <c r="J280" s="57"/>
      <c r="K280" s="65" t="e">
        <f>VLOOKUP(J280,d!$F$4:$G$27,2,FALSE)</f>
        <v>#N/A</v>
      </c>
      <c r="L280" s="65" t="b">
        <f t="shared" si="146"/>
        <v>1</v>
      </c>
      <c r="M280" s="34">
        <f t="shared" si="154"/>
        <v>0</v>
      </c>
      <c r="N280" s="66"/>
      <c r="O280" s="57"/>
      <c r="P280" s="65" t="e">
        <f>VLOOKUP(O280,d!$J$4:$K$27,2,FALSE)</f>
        <v>#N/A</v>
      </c>
      <c r="Q280" s="65" t="b">
        <f t="shared" si="147"/>
        <v>1</v>
      </c>
      <c r="R280" s="34">
        <f t="shared" si="155"/>
        <v>0</v>
      </c>
      <c r="S280" s="57"/>
      <c r="T280" s="76"/>
      <c r="U280" s="65" t="e">
        <f>VLOOKUP(T280,d!$N$4:$O$27,2,FALSE)</f>
        <v>#N/A</v>
      </c>
      <c r="V280" s="65" t="b">
        <f t="shared" si="148"/>
        <v>1</v>
      </c>
      <c r="W280" s="34">
        <f t="shared" si="156"/>
        <v>0</v>
      </c>
      <c r="X280" s="43"/>
      <c r="Y280" s="57"/>
      <c r="Z280" s="65" t="e">
        <f>VLOOKUP(Y280,d!$B$32:$C$55,2,FALSE)</f>
        <v>#N/A</v>
      </c>
      <c r="AA280" s="65" t="b">
        <f t="shared" si="149"/>
        <v>1</v>
      </c>
      <c r="AB280" s="34">
        <f t="shared" si="157"/>
        <v>0</v>
      </c>
      <c r="AC280" s="43"/>
      <c r="AD280" s="57"/>
      <c r="AE280" s="65" t="e">
        <f>VLOOKUP(AD280,d!$F$32:$G$55,2,FALSE)</f>
        <v>#N/A</v>
      </c>
      <c r="AF280" s="65" t="b">
        <f t="shared" si="150"/>
        <v>1</v>
      </c>
      <c r="AG280" s="34">
        <f t="shared" si="158"/>
        <v>0</v>
      </c>
      <c r="AH280" s="43"/>
      <c r="AI280" s="57"/>
      <c r="AJ280" s="65" t="e">
        <f>VLOOKUP(AI280,d!$J$32:$K$55,2,FALSE)</f>
        <v>#N/A</v>
      </c>
      <c r="AK280" s="65" t="b">
        <f t="shared" si="151"/>
        <v>1</v>
      </c>
      <c r="AL280" s="34">
        <f t="shared" si="159"/>
        <v>0</v>
      </c>
      <c r="AM280" s="43"/>
      <c r="AN280" s="57"/>
      <c r="AO280" s="65" t="e">
        <f>VLOOKUP(AN280,d!$N$32:$O$55,2,FALSE)</f>
        <v>#N/A</v>
      </c>
      <c r="AP280" s="65" t="b">
        <f t="shared" si="152"/>
        <v>1</v>
      </c>
      <c r="AQ280" s="34">
        <f t="shared" si="160"/>
        <v>0</v>
      </c>
      <c r="AR280" s="43"/>
      <c r="AS280" s="67">
        <f t="shared" si="161"/>
        <v>0</v>
      </c>
      <c r="AT280" s="67">
        <f t="shared" si="162"/>
        <v>0</v>
      </c>
      <c r="AU280" s="67">
        <f t="shared" si="163"/>
        <v>0</v>
      </c>
      <c r="AV280" s="92" t="str">
        <f>IF(A280&gt;" ",A280,"")</f>
        <v/>
      </c>
      <c r="AW280" s="46" t="s">
        <v>107</v>
      </c>
      <c r="AX280" s="52"/>
      <c r="AZ280" s="50">
        <f>RANK(AU280,AU280:AU283,0)</f>
        <v>1</v>
      </c>
      <c r="BE280" s="52"/>
      <c r="BF280" s="52"/>
      <c r="BG280" s="52"/>
    </row>
    <row r="281" spans="1:59" ht="13.5" thickBot="1" x14ac:dyDescent="0.25">
      <c r="A281" s="25">
        <f>(A280)</f>
        <v>0</v>
      </c>
      <c r="B281" s="46">
        <f t="shared" si="164"/>
        <v>0</v>
      </c>
      <c r="C281" s="114" t="s">
        <v>254</v>
      </c>
      <c r="D281" s="47"/>
      <c r="E281" s="68"/>
      <c r="F281" s="65" t="e">
        <f>VLOOKUP(E281,d!$B$4:$C$27,2,FALSE)</f>
        <v>#N/A</v>
      </c>
      <c r="G281" s="65" t="b">
        <f t="shared" si="145"/>
        <v>1</v>
      </c>
      <c r="H281" s="34">
        <f t="shared" si="153"/>
        <v>0</v>
      </c>
      <c r="I281" s="57"/>
      <c r="J281" s="68"/>
      <c r="K281" s="65" t="e">
        <f>VLOOKUP(J281,d!$F$4:$G$27,2,FALSE)</f>
        <v>#N/A</v>
      </c>
      <c r="L281" s="65" t="b">
        <f t="shared" si="146"/>
        <v>1</v>
      </c>
      <c r="M281" s="34">
        <f t="shared" si="154"/>
        <v>0</v>
      </c>
      <c r="N281" s="66"/>
      <c r="O281" s="57"/>
      <c r="P281" s="65" t="e">
        <f>VLOOKUP(O281,d!$J$4:$K$27,2,FALSE)</f>
        <v>#N/A</v>
      </c>
      <c r="Q281" s="65" t="b">
        <f t="shared" si="147"/>
        <v>1</v>
      </c>
      <c r="R281" s="34">
        <f t="shared" si="155"/>
        <v>0</v>
      </c>
      <c r="S281" s="57"/>
      <c r="T281" s="76"/>
      <c r="U281" s="65" t="e">
        <f>VLOOKUP(T281,d!$N$4:$O$27,2,FALSE)</f>
        <v>#N/A</v>
      </c>
      <c r="V281" s="65" t="b">
        <f t="shared" si="148"/>
        <v>1</v>
      </c>
      <c r="W281" s="34">
        <f t="shared" si="156"/>
        <v>0</v>
      </c>
      <c r="X281" s="43"/>
      <c r="Y281" s="57"/>
      <c r="Z281" s="65" t="e">
        <f>VLOOKUP(Y281,d!$B$32:$C$55,2,FALSE)</f>
        <v>#N/A</v>
      </c>
      <c r="AA281" s="65" t="b">
        <f t="shared" si="149"/>
        <v>1</v>
      </c>
      <c r="AB281" s="34">
        <f t="shared" si="157"/>
        <v>0</v>
      </c>
      <c r="AC281" s="43"/>
      <c r="AD281" s="57"/>
      <c r="AE281" s="65" t="e">
        <f>VLOOKUP(AD281,d!$F$32:$G$55,2,FALSE)</f>
        <v>#N/A</v>
      </c>
      <c r="AF281" s="65" t="b">
        <f t="shared" si="150"/>
        <v>1</v>
      </c>
      <c r="AG281" s="34">
        <f t="shared" si="158"/>
        <v>0</v>
      </c>
      <c r="AH281" s="43"/>
      <c r="AI281" s="57"/>
      <c r="AJ281" s="65" t="e">
        <f>VLOOKUP(AI281,d!$J$32:$K$55,2,FALSE)</f>
        <v>#N/A</v>
      </c>
      <c r="AK281" s="65" t="b">
        <f t="shared" si="151"/>
        <v>1</v>
      </c>
      <c r="AL281" s="34">
        <f t="shared" si="159"/>
        <v>0</v>
      </c>
      <c r="AM281" s="43"/>
      <c r="AN281" s="57"/>
      <c r="AO281" s="65" t="e">
        <f>VLOOKUP(AN281,d!$N$32:$O$55,2,FALSE)</f>
        <v>#N/A</v>
      </c>
      <c r="AP281" s="65" t="b">
        <f t="shared" si="152"/>
        <v>1</v>
      </c>
      <c r="AQ281" s="34">
        <f t="shared" si="160"/>
        <v>0</v>
      </c>
      <c r="AR281" s="43"/>
      <c r="AS281" s="67">
        <f t="shared" si="161"/>
        <v>0</v>
      </c>
      <c r="AT281" s="67">
        <f t="shared" si="162"/>
        <v>0</v>
      </c>
      <c r="AU281" s="26">
        <f t="shared" si="163"/>
        <v>0</v>
      </c>
      <c r="AV281" s="91">
        <f>IF(B280="I",0,SUM(BA280:BA283))</f>
        <v>0</v>
      </c>
      <c r="AW281" s="91">
        <f>IF(AV281=0,0,RANK(AV281,BA$8:BA$1202,0))</f>
        <v>0</v>
      </c>
      <c r="AX281" s="52"/>
      <c r="AZ281" s="50">
        <f>RANK(AU281,AU280:AU283,0)</f>
        <v>1</v>
      </c>
      <c r="BE281" s="52"/>
      <c r="BF281" s="52"/>
      <c r="BG281" s="52"/>
    </row>
    <row r="282" spans="1:59" ht="13.5" thickBot="1" x14ac:dyDescent="0.25">
      <c r="A282" s="25">
        <f>(A281)</f>
        <v>0</v>
      </c>
      <c r="B282" s="46">
        <f t="shared" si="164"/>
        <v>0</v>
      </c>
      <c r="C282" s="114" t="s">
        <v>255</v>
      </c>
      <c r="D282" s="48"/>
      <c r="E282" s="68"/>
      <c r="F282" s="65" t="e">
        <f>VLOOKUP(E282,d!$B$4:$C$27,2,FALSE)</f>
        <v>#N/A</v>
      </c>
      <c r="G282" s="65" t="b">
        <f t="shared" si="145"/>
        <v>1</v>
      </c>
      <c r="H282" s="34">
        <f t="shared" si="153"/>
        <v>0</v>
      </c>
      <c r="I282" s="57"/>
      <c r="J282" s="68"/>
      <c r="K282" s="65" t="e">
        <f>VLOOKUP(J282,d!$F$4:$G$27,2,FALSE)</f>
        <v>#N/A</v>
      </c>
      <c r="L282" s="65" t="b">
        <f t="shared" si="146"/>
        <v>1</v>
      </c>
      <c r="M282" s="34">
        <f t="shared" si="154"/>
        <v>0</v>
      </c>
      <c r="N282" s="66"/>
      <c r="O282" s="57"/>
      <c r="P282" s="65" t="e">
        <f>VLOOKUP(O282,d!$J$4:$K$27,2,FALSE)</f>
        <v>#N/A</v>
      </c>
      <c r="Q282" s="65" t="b">
        <f t="shared" si="147"/>
        <v>1</v>
      </c>
      <c r="R282" s="34">
        <f t="shared" si="155"/>
        <v>0</v>
      </c>
      <c r="S282" s="57"/>
      <c r="T282" s="76"/>
      <c r="U282" s="65" t="e">
        <f>VLOOKUP(T282,d!$N$4:$O$27,2,FALSE)</f>
        <v>#N/A</v>
      </c>
      <c r="V282" s="65" t="b">
        <f t="shared" si="148"/>
        <v>1</v>
      </c>
      <c r="W282" s="34">
        <f t="shared" si="156"/>
        <v>0</v>
      </c>
      <c r="X282" s="43"/>
      <c r="Y282" s="57"/>
      <c r="Z282" s="65" t="e">
        <f>VLOOKUP(Y282,d!$B$32:$C$55,2,FALSE)</f>
        <v>#N/A</v>
      </c>
      <c r="AA282" s="65" t="b">
        <f t="shared" si="149"/>
        <v>1</v>
      </c>
      <c r="AB282" s="34">
        <f t="shared" si="157"/>
        <v>0</v>
      </c>
      <c r="AC282" s="43"/>
      <c r="AD282" s="57"/>
      <c r="AE282" s="65" t="e">
        <f>VLOOKUP(AD282,d!$F$32:$G$55,2,FALSE)</f>
        <v>#N/A</v>
      </c>
      <c r="AF282" s="65" t="b">
        <f t="shared" si="150"/>
        <v>1</v>
      </c>
      <c r="AG282" s="34">
        <f t="shared" si="158"/>
        <v>0</v>
      </c>
      <c r="AH282" s="43"/>
      <c r="AI282" s="57"/>
      <c r="AJ282" s="65" t="e">
        <f>VLOOKUP(AI282,d!$J$32:$K$55,2,FALSE)</f>
        <v>#N/A</v>
      </c>
      <c r="AK282" s="65" t="b">
        <f t="shared" si="151"/>
        <v>1</v>
      </c>
      <c r="AL282" s="34">
        <f t="shared" si="159"/>
        <v>0</v>
      </c>
      <c r="AM282" s="43"/>
      <c r="AN282" s="57"/>
      <c r="AO282" s="65" t="e">
        <f>VLOOKUP(AN282,d!$N$32:$O$55,2,FALSE)</f>
        <v>#N/A</v>
      </c>
      <c r="AP282" s="65" t="b">
        <f t="shared" si="152"/>
        <v>1</v>
      </c>
      <c r="AQ282" s="34">
        <f t="shared" si="160"/>
        <v>0</v>
      </c>
      <c r="AR282" s="43"/>
      <c r="AS282" s="67">
        <f t="shared" si="161"/>
        <v>0</v>
      </c>
      <c r="AT282" s="67">
        <f t="shared" si="162"/>
        <v>0</v>
      </c>
      <c r="AU282" s="26">
        <f t="shared" si="163"/>
        <v>0</v>
      </c>
      <c r="AV282" s="94">
        <f>IF(B280="I",0,SUM(BB280:BB283))</f>
        <v>0</v>
      </c>
      <c r="AW282" s="94">
        <f>IF(AV282=0,0,RANK(AV282,BB$8:BB$1202,0))</f>
        <v>0</v>
      </c>
      <c r="AX282" s="52"/>
      <c r="AZ282" s="50">
        <f>RANK(AU282,AU280:AU283,0)</f>
        <v>1</v>
      </c>
      <c r="BE282" s="52"/>
      <c r="BF282" s="52"/>
      <c r="BG282" s="52"/>
    </row>
    <row r="283" spans="1:59" ht="13.5" thickBot="1" x14ac:dyDescent="0.25">
      <c r="A283" s="46">
        <f>(A282)</f>
        <v>0</v>
      </c>
      <c r="B283" s="46">
        <f t="shared" si="164"/>
        <v>0</v>
      </c>
      <c r="C283" s="115" t="s">
        <v>256</v>
      </c>
      <c r="D283" s="49"/>
      <c r="E283" s="69"/>
      <c r="F283" s="70" t="e">
        <f>VLOOKUP(E283,d!$B$4:$C$27,2,FALSE)</f>
        <v>#N/A</v>
      </c>
      <c r="G283" s="70" t="b">
        <f t="shared" si="145"/>
        <v>1</v>
      </c>
      <c r="H283" s="96">
        <f t="shared" si="153"/>
        <v>0</v>
      </c>
      <c r="I283" s="71"/>
      <c r="J283" s="78"/>
      <c r="K283" s="70" t="e">
        <f>VLOOKUP(J283,d!$F$4:$G$27,2,FALSE)</f>
        <v>#N/A</v>
      </c>
      <c r="L283" s="70" t="b">
        <f t="shared" si="146"/>
        <v>1</v>
      </c>
      <c r="M283" s="96">
        <f t="shared" si="154"/>
        <v>0</v>
      </c>
      <c r="N283" s="72"/>
      <c r="O283" s="71"/>
      <c r="P283" s="70" t="e">
        <f>VLOOKUP(O283,d!$J$4:$K$27,2,FALSE)</f>
        <v>#N/A</v>
      </c>
      <c r="Q283" s="70" t="b">
        <f t="shared" si="147"/>
        <v>1</v>
      </c>
      <c r="R283" s="96">
        <f t="shared" si="155"/>
        <v>0</v>
      </c>
      <c r="S283" s="71"/>
      <c r="T283" s="79"/>
      <c r="U283" s="70" t="e">
        <f>VLOOKUP(T283,d!$N$4:$O$27,2,FALSE)</f>
        <v>#N/A</v>
      </c>
      <c r="V283" s="70" t="b">
        <f t="shared" si="148"/>
        <v>1</v>
      </c>
      <c r="W283" s="96">
        <f t="shared" si="156"/>
        <v>0</v>
      </c>
      <c r="X283" s="73"/>
      <c r="Y283" s="71"/>
      <c r="Z283" s="70" t="e">
        <f>VLOOKUP(Y283,d!$B$32:$C$55,2,FALSE)</f>
        <v>#N/A</v>
      </c>
      <c r="AA283" s="70" t="b">
        <f t="shared" si="149"/>
        <v>1</v>
      </c>
      <c r="AB283" s="96">
        <f t="shared" si="157"/>
        <v>0</v>
      </c>
      <c r="AC283" s="73"/>
      <c r="AD283" s="71"/>
      <c r="AE283" s="70" t="e">
        <f>VLOOKUP(AD283,d!$F$32:$G$55,2,FALSE)</f>
        <v>#N/A</v>
      </c>
      <c r="AF283" s="70" t="b">
        <f t="shared" si="150"/>
        <v>1</v>
      </c>
      <c r="AG283" s="96">
        <f t="shared" si="158"/>
        <v>0</v>
      </c>
      <c r="AH283" s="73"/>
      <c r="AI283" s="71"/>
      <c r="AJ283" s="70" t="e">
        <f>VLOOKUP(AI283,d!$J$32:$K$55,2,FALSE)</f>
        <v>#N/A</v>
      </c>
      <c r="AK283" s="70" t="b">
        <f t="shared" si="151"/>
        <v>1</v>
      </c>
      <c r="AL283" s="96">
        <f t="shared" si="159"/>
        <v>0</v>
      </c>
      <c r="AM283" s="73"/>
      <c r="AN283" s="71"/>
      <c r="AO283" s="70" t="e">
        <f>VLOOKUP(AN283,d!$N$32:$O$55,2,FALSE)</f>
        <v>#N/A</v>
      </c>
      <c r="AP283" s="70" t="b">
        <f t="shared" si="152"/>
        <v>1</v>
      </c>
      <c r="AQ283" s="96">
        <f t="shared" si="160"/>
        <v>0</v>
      </c>
      <c r="AR283" s="73"/>
      <c r="AS283" s="74">
        <f t="shared" si="161"/>
        <v>0</v>
      </c>
      <c r="AT283" s="74">
        <f t="shared" si="162"/>
        <v>0</v>
      </c>
      <c r="AU283" s="75">
        <f t="shared" si="163"/>
        <v>0</v>
      </c>
      <c r="AV283" s="90">
        <f>IF(B280="I",0,(AU280+AU281+AU282+AU283-AY283))</f>
        <v>0</v>
      </c>
      <c r="AW283" s="93">
        <f>IF(B280="I",0,IF(BD283&gt;BD$6,0,BD283))</f>
        <v>0</v>
      </c>
      <c r="AX283" s="119">
        <f>MIN(AS280:AS283)</f>
        <v>0</v>
      </c>
      <c r="AY283" s="50">
        <f>MIN(AU280:AU283)</f>
        <v>0</v>
      </c>
      <c r="AZ283" s="50">
        <f>RANK(AU283,AU280:AU283,0)</f>
        <v>1</v>
      </c>
      <c r="BA283" s="118">
        <f>SUM(AS280:AS283)-AX283</f>
        <v>0</v>
      </c>
      <c r="BB283" s="118">
        <f>SUM(AT280:AT283)-(AY283-AX283)</f>
        <v>0</v>
      </c>
      <c r="BC283" s="52">
        <f>IF(B280="I","",IF(SUM(BA280:BB283)=0,AV283,SUM(BA280:BB283)))</f>
        <v>0</v>
      </c>
      <c r="BD283" s="52" t="str">
        <f>IF(B280="I","",IF(BC283=0,"",RANK(BC283,BC$8:BC$500,0)))</f>
        <v/>
      </c>
      <c r="BE283" s="52"/>
      <c r="BF283" s="52"/>
      <c r="BG283" s="52"/>
    </row>
    <row r="284" spans="1:59" ht="13.5" thickBot="1" x14ac:dyDescent="0.25">
      <c r="A284" s="28"/>
      <c r="B284" s="46"/>
      <c r="C284" s="114" t="s">
        <v>257</v>
      </c>
      <c r="D284" s="47"/>
      <c r="E284" s="57"/>
      <c r="F284" s="65" t="e">
        <f>VLOOKUP(E284,d!$B$4:$C$27,2,FALSE)</f>
        <v>#N/A</v>
      </c>
      <c r="G284" s="65" t="b">
        <f t="shared" si="145"/>
        <v>1</v>
      </c>
      <c r="H284" s="34">
        <f t="shared" si="153"/>
        <v>0</v>
      </c>
      <c r="I284" s="43"/>
      <c r="J284" s="57"/>
      <c r="K284" s="65" t="e">
        <f>VLOOKUP(J284,d!$F$4:$G$27,2,FALSE)</f>
        <v>#N/A</v>
      </c>
      <c r="L284" s="65" t="b">
        <f t="shared" si="146"/>
        <v>1</v>
      </c>
      <c r="M284" s="34">
        <f t="shared" si="154"/>
        <v>0</v>
      </c>
      <c r="N284" s="66"/>
      <c r="O284" s="57"/>
      <c r="P284" s="65" t="e">
        <f>VLOOKUP(O284,d!$J$4:$K$27,2,FALSE)</f>
        <v>#N/A</v>
      </c>
      <c r="Q284" s="65" t="b">
        <f t="shared" si="147"/>
        <v>1</v>
      </c>
      <c r="R284" s="34">
        <f t="shared" si="155"/>
        <v>0</v>
      </c>
      <c r="S284" s="57"/>
      <c r="T284" s="76"/>
      <c r="U284" s="65" t="e">
        <f>VLOOKUP(T284,d!$N$4:$O$27,2,FALSE)</f>
        <v>#N/A</v>
      </c>
      <c r="V284" s="65" t="b">
        <f t="shared" si="148"/>
        <v>1</v>
      </c>
      <c r="W284" s="34">
        <f t="shared" si="156"/>
        <v>0</v>
      </c>
      <c r="X284" s="43"/>
      <c r="Y284" s="57"/>
      <c r="Z284" s="65" t="e">
        <f>VLOOKUP(Y284,d!$B$32:$C$55,2,FALSE)</f>
        <v>#N/A</v>
      </c>
      <c r="AA284" s="65" t="b">
        <f t="shared" si="149"/>
        <v>1</v>
      </c>
      <c r="AB284" s="34">
        <f t="shared" si="157"/>
        <v>0</v>
      </c>
      <c r="AC284" s="43"/>
      <c r="AD284" s="57"/>
      <c r="AE284" s="65" t="e">
        <f>VLOOKUP(AD284,d!$F$32:$G$55,2,FALSE)</f>
        <v>#N/A</v>
      </c>
      <c r="AF284" s="65" t="b">
        <f t="shared" si="150"/>
        <v>1</v>
      </c>
      <c r="AG284" s="34">
        <f t="shared" si="158"/>
        <v>0</v>
      </c>
      <c r="AH284" s="43"/>
      <c r="AI284" s="57"/>
      <c r="AJ284" s="65" t="e">
        <f>VLOOKUP(AI284,d!$J$32:$K$55,2,FALSE)</f>
        <v>#N/A</v>
      </c>
      <c r="AK284" s="65" t="b">
        <f t="shared" si="151"/>
        <v>1</v>
      </c>
      <c r="AL284" s="34">
        <f t="shared" si="159"/>
        <v>0</v>
      </c>
      <c r="AM284" s="43"/>
      <c r="AN284" s="57"/>
      <c r="AO284" s="65" t="e">
        <f>VLOOKUP(AN284,d!$N$32:$O$55,2,FALSE)</f>
        <v>#N/A</v>
      </c>
      <c r="AP284" s="65" t="b">
        <f t="shared" si="152"/>
        <v>1</v>
      </c>
      <c r="AQ284" s="34">
        <f t="shared" si="160"/>
        <v>0</v>
      </c>
      <c r="AR284" s="43"/>
      <c r="AS284" s="67">
        <f t="shared" si="161"/>
        <v>0</v>
      </c>
      <c r="AT284" s="67">
        <f t="shared" si="162"/>
        <v>0</v>
      </c>
      <c r="AU284" s="67">
        <f t="shared" si="163"/>
        <v>0</v>
      </c>
      <c r="AV284" s="92" t="str">
        <f>IF(A284&gt;" ",A284,"")</f>
        <v/>
      </c>
      <c r="AW284" s="46" t="s">
        <v>107</v>
      </c>
      <c r="AX284" s="52"/>
      <c r="AZ284" s="50">
        <f>RANK(AU284,AU284:AU287,0)</f>
        <v>1</v>
      </c>
      <c r="BE284" s="52"/>
      <c r="BF284" s="52"/>
      <c r="BG284" s="52"/>
    </row>
    <row r="285" spans="1:59" ht="13.5" thickBot="1" x14ac:dyDescent="0.25">
      <c r="A285" s="25">
        <f>(A284)</f>
        <v>0</v>
      </c>
      <c r="B285" s="46">
        <f t="shared" si="164"/>
        <v>0</v>
      </c>
      <c r="C285" s="114" t="s">
        <v>258</v>
      </c>
      <c r="D285" s="47"/>
      <c r="E285" s="68"/>
      <c r="F285" s="65" t="e">
        <f>VLOOKUP(E285,d!$B$4:$C$27,2,FALSE)</f>
        <v>#N/A</v>
      </c>
      <c r="G285" s="65" t="b">
        <f t="shared" si="145"/>
        <v>1</v>
      </c>
      <c r="H285" s="34">
        <f t="shared" si="153"/>
        <v>0</v>
      </c>
      <c r="I285" s="57"/>
      <c r="J285" s="68"/>
      <c r="K285" s="65" t="e">
        <f>VLOOKUP(J285,d!$F$4:$G$27,2,FALSE)</f>
        <v>#N/A</v>
      </c>
      <c r="L285" s="65" t="b">
        <f t="shared" si="146"/>
        <v>1</v>
      </c>
      <c r="M285" s="34">
        <f t="shared" si="154"/>
        <v>0</v>
      </c>
      <c r="N285" s="66"/>
      <c r="O285" s="57"/>
      <c r="P285" s="65" t="e">
        <f>VLOOKUP(O285,d!$J$4:$K$27,2,FALSE)</f>
        <v>#N/A</v>
      </c>
      <c r="Q285" s="65" t="b">
        <f t="shared" si="147"/>
        <v>1</v>
      </c>
      <c r="R285" s="34">
        <f t="shared" si="155"/>
        <v>0</v>
      </c>
      <c r="S285" s="57"/>
      <c r="T285" s="76"/>
      <c r="U285" s="65" t="e">
        <f>VLOOKUP(T285,d!$N$4:$O$27,2,FALSE)</f>
        <v>#N/A</v>
      </c>
      <c r="V285" s="65" t="b">
        <f t="shared" si="148"/>
        <v>1</v>
      </c>
      <c r="W285" s="34">
        <f t="shared" si="156"/>
        <v>0</v>
      </c>
      <c r="X285" s="43"/>
      <c r="Y285" s="57"/>
      <c r="Z285" s="65" t="e">
        <f>VLOOKUP(Y285,d!$B$32:$C$55,2,FALSE)</f>
        <v>#N/A</v>
      </c>
      <c r="AA285" s="65" t="b">
        <f t="shared" si="149"/>
        <v>1</v>
      </c>
      <c r="AB285" s="34">
        <f t="shared" si="157"/>
        <v>0</v>
      </c>
      <c r="AC285" s="43"/>
      <c r="AD285" s="57"/>
      <c r="AE285" s="65" t="e">
        <f>VLOOKUP(AD285,d!$F$32:$G$55,2,FALSE)</f>
        <v>#N/A</v>
      </c>
      <c r="AF285" s="65" t="b">
        <f t="shared" si="150"/>
        <v>1</v>
      </c>
      <c r="AG285" s="34">
        <f t="shared" si="158"/>
        <v>0</v>
      </c>
      <c r="AH285" s="43"/>
      <c r="AI285" s="57"/>
      <c r="AJ285" s="65" t="e">
        <f>VLOOKUP(AI285,d!$J$32:$K$55,2,FALSE)</f>
        <v>#N/A</v>
      </c>
      <c r="AK285" s="65" t="b">
        <f t="shared" si="151"/>
        <v>1</v>
      </c>
      <c r="AL285" s="34">
        <f t="shared" si="159"/>
        <v>0</v>
      </c>
      <c r="AM285" s="43"/>
      <c r="AN285" s="57"/>
      <c r="AO285" s="65" t="e">
        <f>VLOOKUP(AN285,d!$N$32:$O$55,2,FALSE)</f>
        <v>#N/A</v>
      </c>
      <c r="AP285" s="65" t="b">
        <f t="shared" si="152"/>
        <v>1</v>
      </c>
      <c r="AQ285" s="34">
        <f t="shared" si="160"/>
        <v>0</v>
      </c>
      <c r="AR285" s="43"/>
      <c r="AS285" s="67">
        <f t="shared" si="161"/>
        <v>0</v>
      </c>
      <c r="AT285" s="67">
        <f t="shared" si="162"/>
        <v>0</v>
      </c>
      <c r="AU285" s="26">
        <f t="shared" si="163"/>
        <v>0</v>
      </c>
      <c r="AV285" s="91">
        <f>IF(B284="I",0,SUM(BA284:BA287))</f>
        <v>0</v>
      </c>
      <c r="AW285" s="91">
        <f>IF(AV285=0,0,RANK(AV285,BA$8:BA$1202,0))</f>
        <v>0</v>
      </c>
      <c r="AX285" s="52"/>
      <c r="AZ285" s="50">
        <f>RANK(AU285,AU284:AU287,0)</f>
        <v>1</v>
      </c>
      <c r="BE285" s="52"/>
      <c r="BF285" s="52"/>
      <c r="BG285" s="52"/>
    </row>
    <row r="286" spans="1:59" ht="13.5" thickBot="1" x14ac:dyDescent="0.25">
      <c r="A286" s="25">
        <f>(A285)</f>
        <v>0</v>
      </c>
      <c r="B286" s="46">
        <f t="shared" si="164"/>
        <v>0</v>
      </c>
      <c r="C286" s="114" t="s">
        <v>259</v>
      </c>
      <c r="D286" s="48"/>
      <c r="E286" s="68"/>
      <c r="F286" s="65" t="e">
        <f>VLOOKUP(E286,d!$B$4:$C$27,2,FALSE)</f>
        <v>#N/A</v>
      </c>
      <c r="G286" s="65" t="b">
        <f t="shared" si="145"/>
        <v>1</v>
      </c>
      <c r="H286" s="34">
        <f t="shared" si="153"/>
        <v>0</v>
      </c>
      <c r="I286" s="57"/>
      <c r="J286" s="68"/>
      <c r="K286" s="65" t="e">
        <f>VLOOKUP(J286,d!$F$4:$G$27,2,FALSE)</f>
        <v>#N/A</v>
      </c>
      <c r="L286" s="65" t="b">
        <f t="shared" si="146"/>
        <v>1</v>
      </c>
      <c r="M286" s="34">
        <f t="shared" si="154"/>
        <v>0</v>
      </c>
      <c r="N286" s="66"/>
      <c r="O286" s="57"/>
      <c r="P286" s="65" t="e">
        <f>VLOOKUP(O286,d!$J$4:$K$27,2,FALSE)</f>
        <v>#N/A</v>
      </c>
      <c r="Q286" s="65" t="b">
        <f t="shared" si="147"/>
        <v>1</v>
      </c>
      <c r="R286" s="34">
        <f t="shared" si="155"/>
        <v>0</v>
      </c>
      <c r="S286" s="57"/>
      <c r="T286" s="76"/>
      <c r="U286" s="65" t="e">
        <f>VLOOKUP(T286,d!$N$4:$O$27,2,FALSE)</f>
        <v>#N/A</v>
      </c>
      <c r="V286" s="65" t="b">
        <f t="shared" si="148"/>
        <v>1</v>
      </c>
      <c r="W286" s="34">
        <f t="shared" si="156"/>
        <v>0</v>
      </c>
      <c r="X286" s="43"/>
      <c r="Y286" s="57"/>
      <c r="Z286" s="65" t="e">
        <f>VLOOKUP(Y286,d!$B$32:$C$55,2,FALSE)</f>
        <v>#N/A</v>
      </c>
      <c r="AA286" s="65" t="b">
        <f t="shared" si="149"/>
        <v>1</v>
      </c>
      <c r="AB286" s="34">
        <f t="shared" si="157"/>
        <v>0</v>
      </c>
      <c r="AC286" s="43"/>
      <c r="AD286" s="57"/>
      <c r="AE286" s="65" t="e">
        <f>VLOOKUP(AD286,d!$F$32:$G$55,2,FALSE)</f>
        <v>#N/A</v>
      </c>
      <c r="AF286" s="65" t="b">
        <f t="shared" si="150"/>
        <v>1</v>
      </c>
      <c r="AG286" s="34">
        <f t="shared" si="158"/>
        <v>0</v>
      </c>
      <c r="AH286" s="43"/>
      <c r="AI286" s="57"/>
      <c r="AJ286" s="65" t="e">
        <f>VLOOKUP(AI286,d!$J$32:$K$55,2,FALSE)</f>
        <v>#N/A</v>
      </c>
      <c r="AK286" s="65" t="b">
        <f t="shared" si="151"/>
        <v>1</v>
      </c>
      <c r="AL286" s="34">
        <f t="shared" si="159"/>
        <v>0</v>
      </c>
      <c r="AM286" s="43"/>
      <c r="AN286" s="57"/>
      <c r="AO286" s="65" t="e">
        <f>VLOOKUP(AN286,d!$N$32:$O$55,2,FALSE)</f>
        <v>#N/A</v>
      </c>
      <c r="AP286" s="65" t="b">
        <f t="shared" si="152"/>
        <v>1</v>
      </c>
      <c r="AQ286" s="34">
        <f t="shared" si="160"/>
        <v>0</v>
      </c>
      <c r="AR286" s="43"/>
      <c r="AS286" s="67">
        <f t="shared" si="161"/>
        <v>0</v>
      </c>
      <c r="AT286" s="67">
        <f t="shared" si="162"/>
        <v>0</v>
      </c>
      <c r="AU286" s="26">
        <f t="shared" si="163"/>
        <v>0</v>
      </c>
      <c r="AV286" s="94">
        <f>IF(B284="I",0,SUM(BB284:BB287))</f>
        <v>0</v>
      </c>
      <c r="AW286" s="94">
        <f>IF(AV286=0,0,RANK(AV286,BB$8:BB$1202,0))</f>
        <v>0</v>
      </c>
      <c r="AX286" s="52"/>
      <c r="AZ286" s="50">
        <f>RANK(AU286,AU284:AU287,0)</f>
        <v>1</v>
      </c>
      <c r="BE286" s="52"/>
      <c r="BF286" s="52"/>
      <c r="BG286" s="52"/>
    </row>
    <row r="287" spans="1:59" ht="13.5" thickBot="1" x14ac:dyDescent="0.25">
      <c r="A287" s="46">
        <f>(A286)</f>
        <v>0</v>
      </c>
      <c r="B287" s="46">
        <f t="shared" si="164"/>
        <v>0</v>
      </c>
      <c r="C287" s="115" t="s">
        <v>260</v>
      </c>
      <c r="D287" s="49"/>
      <c r="E287" s="69"/>
      <c r="F287" s="70" t="e">
        <f>VLOOKUP(E287,d!$B$4:$C$27,2,FALSE)</f>
        <v>#N/A</v>
      </c>
      <c r="G287" s="70" t="b">
        <f t="shared" si="145"/>
        <v>1</v>
      </c>
      <c r="H287" s="96">
        <f t="shared" si="153"/>
        <v>0</v>
      </c>
      <c r="I287" s="71"/>
      <c r="J287" s="78"/>
      <c r="K287" s="70" t="e">
        <f>VLOOKUP(J287,d!$F$4:$G$27,2,FALSE)</f>
        <v>#N/A</v>
      </c>
      <c r="L287" s="70" t="b">
        <f t="shared" si="146"/>
        <v>1</v>
      </c>
      <c r="M287" s="96">
        <f t="shared" si="154"/>
        <v>0</v>
      </c>
      <c r="N287" s="72"/>
      <c r="O287" s="71"/>
      <c r="P287" s="70" t="e">
        <f>VLOOKUP(O287,d!$J$4:$K$27,2,FALSE)</f>
        <v>#N/A</v>
      </c>
      <c r="Q287" s="70" t="b">
        <f t="shared" si="147"/>
        <v>1</v>
      </c>
      <c r="R287" s="96">
        <f t="shared" si="155"/>
        <v>0</v>
      </c>
      <c r="S287" s="71"/>
      <c r="T287" s="79"/>
      <c r="U287" s="70" t="e">
        <f>VLOOKUP(T287,d!$N$4:$O$27,2,FALSE)</f>
        <v>#N/A</v>
      </c>
      <c r="V287" s="70" t="b">
        <f t="shared" si="148"/>
        <v>1</v>
      </c>
      <c r="W287" s="96">
        <f t="shared" si="156"/>
        <v>0</v>
      </c>
      <c r="X287" s="73"/>
      <c r="Y287" s="71"/>
      <c r="Z287" s="70" t="e">
        <f>VLOOKUP(Y287,d!$B$32:$C$55,2,FALSE)</f>
        <v>#N/A</v>
      </c>
      <c r="AA287" s="70" t="b">
        <f t="shared" si="149"/>
        <v>1</v>
      </c>
      <c r="AB287" s="96">
        <f t="shared" si="157"/>
        <v>0</v>
      </c>
      <c r="AC287" s="73"/>
      <c r="AD287" s="71"/>
      <c r="AE287" s="70" t="e">
        <f>VLOOKUP(AD287,d!$F$32:$G$55,2,FALSE)</f>
        <v>#N/A</v>
      </c>
      <c r="AF287" s="70" t="b">
        <f t="shared" si="150"/>
        <v>1</v>
      </c>
      <c r="AG287" s="96">
        <f t="shared" si="158"/>
        <v>0</v>
      </c>
      <c r="AH287" s="73"/>
      <c r="AI287" s="71"/>
      <c r="AJ287" s="70" t="e">
        <f>VLOOKUP(AI287,d!$J$32:$K$55,2,FALSE)</f>
        <v>#N/A</v>
      </c>
      <c r="AK287" s="70" t="b">
        <f t="shared" si="151"/>
        <v>1</v>
      </c>
      <c r="AL287" s="96">
        <f t="shared" si="159"/>
        <v>0</v>
      </c>
      <c r="AM287" s="73"/>
      <c r="AN287" s="71"/>
      <c r="AO287" s="70" t="e">
        <f>VLOOKUP(AN287,d!$N$32:$O$55,2,FALSE)</f>
        <v>#N/A</v>
      </c>
      <c r="AP287" s="70" t="b">
        <f t="shared" si="152"/>
        <v>1</v>
      </c>
      <c r="AQ287" s="96">
        <f t="shared" si="160"/>
        <v>0</v>
      </c>
      <c r="AR287" s="73"/>
      <c r="AS287" s="74">
        <f t="shared" si="161"/>
        <v>0</v>
      </c>
      <c r="AT287" s="74">
        <f t="shared" si="162"/>
        <v>0</v>
      </c>
      <c r="AU287" s="75">
        <f t="shared" si="163"/>
        <v>0</v>
      </c>
      <c r="AV287" s="90">
        <f>IF(B284="I",0,(AU284+AU285+AU286+AU287-AY287))</f>
        <v>0</v>
      </c>
      <c r="AW287" s="93">
        <f>IF(B284="I",0,IF(BD287&gt;BD$6,0,BD287))</f>
        <v>0</v>
      </c>
      <c r="AX287" s="119">
        <f>MIN(AS284:AS287)</f>
        <v>0</v>
      </c>
      <c r="AY287" s="50">
        <f>MIN(AU284:AU287)</f>
        <v>0</v>
      </c>
      <c r="AZ287" s="50">
        <f>RANK(AU287,AU284:AU287,0)</f>
        <v>1</v>
      </c>
      <c r="BA287" s="118">
        <f>SUM(AS284:AS287)-AX287</f>
        <v>0</v>
      </c>
      <c r="BB287" s="118">
        <f>SUM(AT284:AT287)-(AY287-AX287)</f>
        <v>0</v>
      </c>
      <c r="BC287" s="52">
        <f>IF(B284="I","",IF(SUM(BA284:BB287)=0,AV287,SUM(BA284:BB287)))</f>
        <v>0</v>
      </c>
      <c r="BD287" s="52" t="str">
        <f>IF(B284="I","",IF(BC287=0,"",RANK(BC287,BC$8:BC$500,0)))</f>
        <v/>
      </c>
      <c r="BE287" s="52"/>
      <c r="BF287" s="52"/>
      <c r="BG287" s="52"/>
    </row>
    <row r="288" spans="1:59" ht="13.5" thickBot="1" x14ac:dyDescent="0.25">
      <c r="A288" s="28"/>
      <c r="B288" s="46"/>
      <c r="C288" s="114" t="s">
        <v>261</v>
      </c>
      <c r="D288" s="47"/>
      <c r="E288" s="57"/>
      <c r="F288" s="65" t="e">
        <f>VLOOKUP(E288,d!$B$4:$C$27,2,FALSE)</f>
        <v>#N/A</v>
      </c>
      <c r="G288" s="65" t="b">
        <f t="shared" si="145"/>
        <v>1</v>
      </c>
      <c r="H288" s="34">
        <f t="shared" si="153"/>
        <v>0</v>
      </c>
      <c r="I288" s="43"/>
      <c r="J288" s="57"/>
      <c r="K288" s="65" t="e">
        <f>VLOOKUP(J288,d!$F$4:$G$27,2,FALSE)</f>
        <v>#N/A</v>
      </c>
      <c r="L288" s="65" t="b">
        <f t="shared" si="146"/>
        <v>1</v>
      </c>
      <c r="M288" s="34">
        <f t="shared" si="154"/>
        <v>0</v>
      </c>
      <c r="N288" s="66"/>
      <c r="O288" s="57"/>
      <c r="P288" s="65" t="e">
        <f>VLOOKUP(O288,d!$J$4:$K$27,2,FALSE)</f>
        <v>#N/A</v>
      </c>
      <c r="Q288" s="65" t="b">
        <f t="shared" si="147"/>
        <v>1</v>
      </c>
      <c r="R288" s="34">
        <f t="shared" si="155"/>
        <v>0</v>
      </c>
      <c r="S288" s="57"/>
      <c r="T288" s="76"/>
      <c r="U288" s="65" t="e">
        <f>VLOOKUP(T288,d!$N$4:$O$27,2,FALSE)</f>
        <v>#N/A</v>
      </c>
      <c r="V288" s="65" t="b">
        <f t="shared" si="148"/>
        <v>1</v>
      </c>
      <c r="W288" s="34">
        <f t="shared" si="156"/>
        <v>0</v>
      </c>
      <c r="X288" s="43"/>
      <c r="Y288" s="57"/>
      <c r="Z288" s="65" t="e">
        <f>VLOOKUP(Y288,d!$B$32:$C$55,2,FALSE)</f>
        <v>#N/A</v>
      </c>
      <c r="AA288" s="65" t="b">
        <f t="shared" si="149"/>
        <v>1</v>
      </c>
      <c r="AB288" s="34">
        <f t="shared" si="157"/>
        <v>0</v>
      </c>
      <c r="AC288" s="43"/>
      <c r="AD288" s="57"/>
      <c r="AE288" s="65" t="e">
        <f>VLOOKUP(AD288,d!$F$32:$G$55,2,FALSE)</f>
        <v>#N/A</v>
      </c>
      <c r="AF288" s="65" t="b">
        <f t="shared" si="150"/>
        <v>1</v>
      </c>
      <c r="AG288" s="34">
        <f t="shared" si="158"/>
        <v>0</v>
      </c>
      <c r="AH288" s="43"/>
      <c r="AI288" s="57"/>
      <c r="AJ288" s="65" t="e">
        <f>VLOOKUP(AI288,d!$J$32:$K$55,2,FALSE)</f>
        <v>#N/A</v>
      </c>
      <c r="AK288" s="65" t="b">
        <f t="shared" si="151"/>
        <v>1</v>
      </c>
      <c r="AL288" s="34">
        <f t="shared" si="159"/>
        <v>0</v>
      </c>
      <c r="AM288" s="43"/>
      <c r="AN288" s="57"/>
      <c r="AO288" s="65" t="e">
        <f>VLOOKUP(AN288,d!$N$32:$O$55,2,FALSE)</f>
        <v>#N/A</v>
      </c>
      <c r="AP288" s="65" t="b">
        <f t="shared" si="152"/>
        <v>1</v>
      </c>
      <c r="AQ288" s="34">
        <f t="shared" si="160"/>
        <v>0</v>
      </c>
      <c r="AR288" s="43"/>
      <c r="AS288" s="67">
        <f t="shared" si="161"/>
        <v>0</v>
      </c>
      <c r="AT288" s="67">
        <f t="shared" si="162"/>
        <v>0</v>
      </c>
      <c r="AU288" s="67">
        <f t="shared" si="163"/>
        <v>0</v>
      </c>
      <c r="AV288" s="92" t="str">
        <f>IF(A288&gt;" ",A288,"")</f>
        <v/>
      </c>
      <c r="AW288" s="46" t="s">
        <v>107</v>
      </c>
      <c r="AX288" s="52"/>
      <c r="AZ288" s="50">
        <f>RANK(AU288,AU288:AU291,0)</f>
        <v>1</v>
      </c>
      <c r="BE288" s="52"/>
      <c r="BF288" s="52"/>
      <c r="BG288" s="52"/>
    </row>
    <row r="289" spans="1:59" ht="13.5" thickBot="1" x14ac:dyDescent="0.25">
      <c r="A289" s="25">
        <f>(A288)</f>
        <v>0</v>
      </c>
      <c r="B289" s="46">
        <f t="shared" si="164"/>
        <v>0</v>
      </c>
      <c r="C289" s="114" t="s">
        <v>262</v>
      </c>
      <c r="D289" s="47"/>
      <c r="E289" s="68"/>
      <c r="F289" s="65" t="e">
        <f>VLOOKUP(E289,d!$B$4:$C$27,2,FALSE)</f>
        <v>#N/A</v>
      </c>
      <c r="G289" s="65" t="b">
        <f t="shared" si="145"/>
        <v>1</v>
      </c>
      <c r="H289" s="34">
        <f t="shared" si="153"/>
        <v>0</v>
      </c>
      <c r="I289" s="57"/>
      <c r="J289" s="68"/>
      <c r="K289" s="65" t="e">
        <f>VLOOKUP(J289,d!$F$4:$G$27,2,FALSE)</f>
        <v>#N/A</v>
      </c>
      <c r="L289" s="65" t="b">
        <f t="shared" si="146"/>
        <v>1</v>
      </c>
      <c r="M289" s="34">
        <f t="shared" si="154"/>
        <v>0</v>
      </c>
      <c r="N289" s="66"/>
      <c r="O289" s="57"/>
      <c r="P289" s="65" t="e">
        <f>VLOOKUP(O289,d!$J$4:$K$27,2,FALSE)</f>
        <v>#N/A</v>
      </c>
      <c r="Q289" s="65" t="b">
        <f t="shared" si="147"/>
        <v>1</v>
      </c>
      <c r="R289" s="34">
        <f t="shared" si="155"/>
        <v>0</v>
      </c>
      <c r="S289" s="57"/>
      <c r="T289" s="76"/>
      <c r="U289" s="65" t="e">
        <f>VLOOKUP(T289,d!$N$4:$O$27,2,FALSE)</f>
        <v>#N/A</v>
      </c>
      <c r="V289" s="65" t="b">
        <f t="shared" si="148"/>
        <v>1</v>
      </c>
      <c r="W289" s="34">
        <f t="shared" si="156"/>
        <v>0</v>
      </c>
      <c r="X289" s="43"/>
      <c r="Y289" s="57"/>
      <c r="Z289" s="65" t="e">
        <f>VLOOKUP(Y289,d!$B$32:$C$55,2,FALSE)</f>
        <v>#N/A</v>
      </c>
      <c r="AA289" s="65" t="b">
        <f t="shared" si="149"/>
        <v>1</v>
      </c>
      <c r="AB289" s="34">
        <f t="shared" si="157"/>
        <v>0</v>
      </c>
      <c r="AC289" s="43"/>
      <c r="AD289" s="57"/>
      <c r="AE289" s="65" t="e">
        <f>VLOOKUP(AD289,d!$F$32:$G$55,2,FALSE)</f>
        <v>#N/A</v>
      </c>
      <c r="AF289" s="65" t="b">
        <f t="shared" si="150"/>
        <v>1</v>
      </c>
      <c r="AG289" s="34">
        <f t="shared" si="158"/>
        <v>0</v>
      </c>
      <c r="AH289" s="43"/>
      <c r="AI289" s="57"/>
      <c r="AJ289" s="65" t="e">
        <f>VLOOKUP(AI289,d!$J$32:$K$55,2,FALSE)</f>
        <v>#N/A</v>
      </c>
      <c r="AK289" s="65" t="b">
        <f t="shared" si="151"/>
        <v>1</v>
      </c>
      <c r="AL289" s="34">
        <f t="shared" si="159"/>
        <v>0</v>
      </c>
      <c r="AM289" s="43"/>
      <c r="AN289" s="57"/>
      <c r="AO289" s="65" t="e">
        <f>VLOOKUP(AN289,d!$N$32:$O$55,2,FALSE)</f>
        <v>#N/A</v>
      </c>
      <c r="AP289" s="65" t="b">
        <f t="shared" si="152"/>
        <v>1</v>
      </c>
      <c r="AQ289" s="34">
        <f t="shared" si="160"/>
        <v>0</v>
      </c>
      <c r="AR289" s="43"/>
      <c r="AS289" s="67">
        <f t="shared" si="161"/>
        <v>0</v>
      </c>
      <c r="AT289" s="67">
        <f t="shared" si="162"/>
        <v>0</v>
      </c>
      <c r="AU289" s="26">
        <f t="shared" si="163"/>
        <v>0</v>
      </c>
      <c r="AV289" s="91">
        <f>IF(B288="I",0,SUM(BA288:BA291))</f>
        <v>0</v>
      </c>
      <c r="AW289" s="91">
        <f>IF(AV289=0,0,RANK(AV289,BA$8:BA$1202,0))</f>
        <v>0</v>
      </c>
      <c r="AX289" s="52"/>
      <c r="AZ289" s="50">
        <f>RANK(AU289,AU288:AU291,0)</f>
        <v>1</v>
      </c>
      <c r="BE289" s="52"/>
      <c r="BF289" s="52"/>
      <c r="BG289" s="52"/>
    </row>
    <row r="290" spans="1:59" ht="13.5" thickBot="1" x14ac:dyDescent="0.25">
      <c r="A290" s="25">
        <f>(A289)</f>
        <v>0</v>
      </c>
      <c r="B290" s="46">
        <f t="shared" si="164"/>
        <v>0</v>
      </c>
      <c r="C290" s="114" t="s">
        <v>263</v>
      </c>
      <c r="D290" s="48"/>
      <c r="E290" s="68"/>
      <c r="F290" s="65" t="e">
        <f>VLOOKUP(E290,d!$B$4:$C$27,2,FALSE)</f>
        <v>#N/A</v>
      </c>
      <c r="G290" s="65" t="b">
        <f t="shared" si="145"/>
        <v>1</v>
      </c>
      <c r="H290" s="34">
        <f t="shared" si="153"/>
        <v>0</v>
      </c>
      <c r="I290" s="57"/>
      <c r="J290" s="68"/>
      <c r="K290" s="65" t="e">
        <f>VLOOKUP(J290,d!$F$4:$G$27,2,FALSE)</f>
        <v>#N/A</v>
      </c>
      <c r="L290" s="65" t="b">
        <f t="shared" si="146"/>
        <v>1</v>
      </c>
      <c r="M290" s="34">
        <f t="shared" si="154"/>
        <v>0</v>
      </c>
      <c r="N290" s="66"/>
      <c r="O290" s="57"/>
      <c r="P290" s="65" t="e">
        <f>VLOOKUP(O290,d!$J$4:$K$27,2,FALSE)</f>
        <v>#N/A</v>
      </c>
      <c r="Q290" s="65" t="b">
        <f t="shared" si="147"/>
        <v>1</v>
      </c>
      <c r="R290" s="34">
        <f t="shared" si="155"/>
        <v>0</v>
      </c>
      <c r="S290" s="57"/>
      <c r="T290" s="76"/>
      <c r="U290" s="65" t="e">
        <f>VLOOKUP(T290,d!$N$4:$O$27,2,FALSE)</f>
        <v>#N/A</v>
      </c>
      <c r="V290" s="65" t="b">
        <f t="shared" si="148"/>
        <v>1</v>
      </c>
      <c r="W290" s="34">
        <f t="shared" si="156"/>
        <v>0</v>
      </c>
      <c r="X290" s="43"/>
      <c r="Y290" s="57"/>
      <c r="Z290" s="65" t="e">
        <f>VLOOKUP(Y290,d!$B$32:$C$55,2,FALSE)</f>
        <v>#N/A</v>
      </c>
      <c r="AA290" s="65" t="b">
        <f t="shared" si="149"/>
        <v>1</v>
      </c>
      <c r="AB290" s="34">
        <f t="shared" si="157"/>
        <v>0</v>
      </c>
      <c r="AC290" s="43"/>
      <c r="AD290" s="57"/>
      <c r="AE290" s="65" t="e">
        <f>VLOOKUP(AD290,d!$F$32:$G$55,2,FALSE)</f>
        <v>#N/A</v>
      </c>
      <c r="AF290" s="65" t="b">
        <f t="shared" si="150"/>
        <v>1</v>
      </c>
      <c r="AG290" s="34">
        <f t="shared" si="158"/>
        <v>0</v>
      </c>
      <c r="AH290" s="43"/>
      <c r="AI290" s="57"/>
      <c r="AJ290" s="65" t="e">
        <f>VLOOKUP(AI290,d!$J$32:$K$55,2,FALSE)</f>
        <v>#N/A</v>
      </c>
      <c r="AK290" s="65" t="b">
        <f t="shared" si="151"/>
        <v>1</v>
      </c>
      <c r="AL290" s="34">
        <f t="shared" si="159"/>
        <v>0</v>
      </c>
      <c r="AM290" s="43"/>
      <c r="AN290" s="57"/>
      <c r="AO290" s="65" t="e">
        <f>VLOOKUP(AN290,d!$N$32:$O$55,2,FALSE)</f>
        <v>#N/A</v>
      </c>
      <c r="AP290" s="65" t="b">
        <f t="shared" si="152"/>
        <v>1</v>
      </c>
      <c r="AQ290" s="34">
        <f t="shared" si="160"/>
        <v>0</v>
      </c>
      <c r="AR290" s="43"/>
      <c r="AS290" s="67">
        <f t="shared" si="161"/>
        <v>0</v>
      </c>
      <c r="AT290" s="67">
        <f t="shared" si="162"/>
        <v>0</v>
      </c>
      <c r="AU290" s="26">
        <f t="shared" si="163"/>
        <v>0</v>
      </c>
      <c r="AV290" s="94">
        <f>IF(B288="I",0,SUM(BB288:BB291))</f>
        <v>0</v>
      </c>
      <c r="AW290" s="94">
        <f>IF(AV290=0,0,RANK(AV290,BB$8:BB$1202,0))</f>
        <v>0</v>
      </c>
      <c r="AX290" s="52"/>
      <c r="AZ290" s="50">
        <f>RANK(AU290,AU288:AU291,0)</f>
        <v>1</v>
      </c>
      <c r="BE290" s="52"/>
      <c r="BF290" s="52"/>
      <c r="BG290" s="52"/>
    </row>
    <row r="291" spans="1:59" ht="13.5" thickBot="1" x14ac:dyDescent="0.25">
      <c r="A291" s="46">
        <f>(A290)</f>
        <v>0</v>
      </c>
      <c r="B291" s="46">
        <f t="shared" si="164"/>
        <v>0</v>
      </c>
      <c r="C291" s="115" t="s">
        <v>264</v>
      </c>
      <c r="D291" s="49"/>
      <c r="E291" s="69"/>
      <c r="F291" s="70" t="e">
        <f>VLOOKUP(E291,d!$B$4:$C$27,2,FALSE)</f>
        <v>#N/A</v>
      </c>
      <c r="G291" s="70" t="b">
        <f t="shared" si="145"/>
        <v>1</v>
      </c>
      <c r="H291" s="96">
        <f t="shared" si="153"/>
        <v>0</v>
      </c>
      <c r="I291" s="71"/>
      <c r="J291" s="78"/>
      <c r="K291" s="70" t="e">
        <f>VLOOKUP(J291,d!$F$4:$G$27,2,FALSE)</f>
        <v>#N/A</v>
      </c>
      <c r="L291" s="70" t="b">
        <f t="shared" si="146"/>
        <v>1</v>
      </c>
      <c r="M291" s="96">
        <f t="shared" si="154"/>
        <v>0</v>
      </c>
      <c r="N291" s="72"/>
      <c r="O291" s="71"/>
      <c r="P291" s="70" t="e">
        <f>VLOOKUP(O291,d!$J$4:$K$27,2,FALSE)</f>
        <v>#N/A</v>
      </c>
      <c r="Q291" s="70" t="b">
        <f t="shared" si="147"/>
        <v>1</v>
      </c>
      <c r="R291" s="96">
        <f t="shared" si="155"/>
        <v>0</v>
      </c>
      <c r="S291" s="71"/>
      <c r="T291" s="79"/>
      <c r="U291" s="70" t="e">
        <f>VLOOKUP(T291,d!$N$4:$O$27,2,FALSE)</f>
        <v>#N/A</v>
      </c>
      <c r="V291" s="70" t="b">
        <f t="shared" si="148"/>
        <v>1</v>
      </c>
      <c r="W291" s="96">
        <f t="shared" si="156"/>
        <v>0</v>
      </c>
      <c r="X291" s="73"/>
      <c r="Y291" s="71"/>
      <c r="Z291" s="70" t="e">
        <f>VLOOKUP(Y291,d!$B$32:$C$55,2,FALSE)</f>
        <v>#N/A</v>
      </c>
      <c r="AA291" s="70" t="b">
        <f t="shared" si="149"/>
        <v>1</v>
      </c>
      <c r="AB291" s="96">
        <f t="shared" si="157"/>
        <v>0</v>
      </c>
      <c r="AC291" s="73"/>
      <c r="AD291" s="71"/>
      <c r="AE291" s="70" t="e">
        <f>VLOOKUP(AD291,d!$F$32:$G$55,2,FALSE)</f>
        <v>#N/A</v>
      </c>
      <c r="AF291" s="70" t="b">
        <f t="shared" si="150"/>
        <v>1</v>
      </c>
      <c r="AG291" s="96">
        <f t="shared" si="158"/>
        <v>0</v>
      </c>
      <c r="AH291" s="73"/>
      <c r="AI291" s="71"/>
      <c r="AJ291" s="70" t="e">
        <f>VLOOKUP(AI291,d!$J$32:$K$55,2,FALSE)</f>
        <v>#N/A</v>
      </c>
      <c r="AK291" s="70" t="b">
        <f t="shared" si="151"/>
        <v>1</v>
      </c>
      <c r="AL291" s="96">
        <f t="shared" si="159"/>
        <v>0</v>
      </c>
      <c r="AM291" s="73"/>
      <c r="AN291" s="71"/>
      <c r="AO291" s="70" t="e">
        <f>VLOOKUP(AN291,d!$N$32:$O$55,2,FALSE)</f>
        <v>#N/A</v>
      </c>
      <c r="AP291" s="70" t="b">
        <f t="shared" si="152"/>
        <v>1</v>
      </c>
      <c r="AQ291" s="96">
        <f t="shared" si="160"/>
        <v>0</v>
      </c>
      <c r="AR291" s="73"/>
      <c r="AS291" s="74">
        <f t="shared" si="161"/>
        <v>0</v>
      </c>
      <c r="AT291" s="74">
        <f t="shared" si="162"/>
        <v>0</v>
      </c>
      <c r="AU291" s="75">
        <f t="shared" si="163"/>
        <v>0</v>
      </c>
      <c r="AV291" s="90">
        <f>IF(B288="I",0,(AU288+AU289+AU290+AU291-AY291))</f>
        <v>0</v>
      </c>
      <c r="AW291" s="93">
        <f>IF(B288="I",0,IF(BD291&gt;BD$6,0,BD291))</f>
        <v>0</v>
      </c>
      <c r="AX291" s="119">
        <f>MIN(AS288:AS291)</f>
        <v>0</v>
      </c>
      <c r="AY291" s="50">
        <f>MIN(AU288:AU291)</f>
        <v>0</v>
      </c>
      <c r="AZ291" s="50">
        <f>RANK(AU291,AU288:AU291,0)</f>
        <v>1</v>
      </c>
      <c r="BA291" s="118">
        <f>SUM(AS288:AS291)-AX291</f>
        <v>0</v>
      </c>
      <c r="BB291" s="118">
        <f>SUM(AT288:AT291)-(AY291-AX291)</f>
        <v>0</v>
      </c>
      <c r="BC291" s="52">
        <f>IF(B288="I","",IF(SUM(BA288:BB291)=0,AV291,SUM(BA288:BB291)))</f>
        <v>0</v>
      </c>
      <c r="BD291" s="52" t="str">
        <f>IF(B288="I","",IF(BC291=0,"",RANK(BC291,BC$8:BC$500,0)))</f>
        <v/>
      </c>
      <c r="BE291" s="52"/>
      <c r="BF291" s="52"/>
      <c r="BG291" s="52"/>
    </row>
    <row r="292" spans="1:59" ht="13.5" thickBot="1" x14ac:dyDescent="0.25">
      <c r="A292" s="28"/>
      <c r="B292" s="46"/>
      <c r="C292" s="114" t="s">
        <v>265</v>
      </c>
      <c r="D292" s="47"/>
      <c r="E292" s="57"/>
      <c r="F292" s="65" t="e">
        <f>VLOOKUP(E292,d!$B$4:$C$27,2,FALSE)</f>
        <v>#N/A</v>
      </c>
      <c r="G292" s="65" t="b">
        <f t="shared" si="145"/>
        <v>1</v>
      </c>
      <c r="H292" s="34">
        <f t="shared" si="153"/>
        <v>0</v>
      </c>
      <c r="I292" s="43"/>
      <c r="J292" s="57"/>
      <c r="K292" s="65" t="e">
        <f>VLOOKUP(J292,d!$F$4:$G$27,2,FALSE)</f>
        <v>#N/A</v>
      </c>
      <c r="L292" s="65" t="b">
        <f t="shared" si="146"/>
        <v>1</v>
      </c>
      <c r="M292" s="34">
        <f t="shared" si="154"/>
        <v>0</v>
      </c>
      <c r="N292" s="66"/>
      <c r="O292" s="57"/>
      <c r="P292" s="65" t="e">
        <f>VLOOKUP(O292,d!$J$4:$K$27,2,FALSE)</f>
        <v>#N/A</v>
      </c>
      <c r="Q292" s="65" t="b">
        <f t="shared" si="147"/>
        <v>1</v>
      </c>
      <c r="R292" s="34">
        <f t="shared" si="155"/>
        <v>0</v>
      </c>
      <c r="S292" s="57"/>
      <c r="T292" s="76"/>
      <c r="U292" s="65" t="e">
        <f>VLOOKUP(T292,d!$N$4:$O$27,2,FALSE)</f>
        <v>#N/A</v>
      </c>
      <c r="V292" s="65" t="b">
        <f t="shared" si="148"/>
        <v>1</v>
      </c>
      <c r="W292" s="34">
        <f t="shared" si="156"/>
        <v>0</v>
      </c>
      <c r="X292" s="43"/>
      <c r="Y292" s="57"/>
      <c r="Z292" s="65" t="e">
        <f>VLOOKUP(Y292,d!$B$32:$C$55,2,FALSE)</f>
        <v>#N/A</v>
      </c>
      <c r="AA292" s="65" t="b">
        <f t="shared" si="149"/>
        <v>1</v>
      </c>
      <c r="AB292" s="34">
        <f t="shared" si="157"/>
        <v>0</v>
      </c>
      <c r="AC292" s="43"/>
      <c r="AD292" s="57"/>
      <c r="AE292" s="65" t="e">
        <f>VLOOKUP(AD292,d!$F$32:$G$55,2,FALSE)</f>
        <v>#N/A</v>
      </c>
      <c r="AF292" s="65" t="b">
        <f t="shared" si="150"/>
        <v>1</v>
      </c>
      <c r="AG292" s="34">
        <f t="shared" si="158"/>
        <v>0</v>
      </c>
      <c r="AH292" s="43"/>
      <c r="AI292" s="57"/>
      <c r="AJ292" s="65" t="e">
        <f>VLOOKUP(AI292,d!$J$32:$K$55,2,FALSE)</f>
        <v>#N/A</v>
      </c>
      <c r="AK292" s="65" t="b">
        <f t="shared" si="151"/>
        <v>1</v>
      </c>
      <c r="AL292" s="34">
        <f t="shared" si="159"/>
        <v>0</v>
      </c>
      <c r="AM292" s="43"/>
      <c r="AN292" s="57"/>
      <c r="AO292" s="65" t="e">
        <f>VLOOKUP(AN292,d!$N$32:$O$55,2,FALSE)</f>
        <v>#N/A</v>
      </c>
      <c r="AP292" s="65" t="b">
        <f t="shared" si="152"/>
        <v>1</v>
      </c>
      <c r="AQ292" s="34">
        <f t="shared" si="160"/>
        <v>0</v>
      </c>
      <c r="AR292" s="43"/>
      <c r="AS292" s="67">
        <f t="shared" si="161"/>
        <v>0</v>
      </c>
      <c r="AT292" s="67">
        <f t="shared" si="162"/>
        <v>0</v>
      </c>
      <c r="AU292" s="67">
        <f t="shared" si="163"/>
        <v>0</v>
      </c>
      <c r="AV292" s="92" t="str">
        <f>IF(A292&gt;" ",A292,"")</f>
        <v/>
      </c>
      <c r="AW292" s="46" t="s">
        <v>107</v>
      </c>
      <c r="AX292" s="52"/>
      <c r="AZ292" s="50">
        <f>RANK(AU292,AU292:AU295,0)</f>
        <v>1</v>
      </c>
      <c r="BE292" s="52"/>
      <c r="BF292" s="52"/>
      <c r="BG292" s="52"/>
    </row>
    <row r="293" spans="1:59" ht="13.5" thickBot="1" x14ac:dyDescent="0.25">
      <c r="A293" s="25">
        <f>(A292)</f>
        <v>0</v>
      </c>
      <c r="B293" s="46">
        <f t="shared" si="164"/>
        <v>0</v>
      </c>
      <c r="C293" s="114" t="s">
        <v>266</v>
      </c>
      <c r="D293" s="47"/>
      <c r="E293" s="68"/>
      <c r="F293" s="65" t="e">
        <f>VLOOKUP(E293,d!$B$4:$C$27,2,FALSE)</f>
        <v>#N/A</v>
      </c>
      <c r="G293" s="65" t="b">
        <f t="shared" si="145"/>
        <v>1</v>
      </c>
      <c r="H293" s="34">
        <f t="shared" si="153"/>
        <v>0</v>
      </c>
      <c r="I293" s="57"/>
      <c r="J293" s="68"/>
      <c r="K293" s="65" t="e">
        <f>VLOOKUP(J293,d!$F$4:$G$27,2,FALSE)</f>
        <v>#N/A</v>
      </c>
      <c r="L293" s="65" t="b">
        <f t="shared" si="146"/>
        <v>1</v>
      </c>
      <c r="M293" s="34">
        <f t="shared" si="154"/>
        <v>0</v>
      </c>
      <c r="N293" s="66"/>
      <c r="O293" s="57"/>
      <c r="P293" s="65" t="e">
        <f>VLOOKUP(O293,d!$J$4:$K$27,2,FALSE)</f>
        <v>#N/A</v>
      </c>
      <c r="Q293" s="65" t="b">
        <f t="shared" si="147"/>
        <v>1</v>
      </c>
      <c r="R293" s="34">
        <f t="shared" si="155"/>
        <v>0</v>
      </c>
      <c r="S293" s="57"/>
      <c r="T293" s="76"/>
      <c r="U293" s="65" t="e">
        <f>VLOOKUP(T293,d!$N$4:$O$27,2,FALSE)</f>
        <v>#N/A</v>
      </c>
      <c r="V293" s="65" t="b">
        <f t="shared" si="148"/>
        <v>1</v>
      </c>
      <c r="W293" s="34">
        <f t="shared" si="156"/>
        <v>0</v>
      </c>
      <c r="X293" s="43"/>
      <c r="Y293" s="57"/>
      <c r="Z293" s="65" t="e">
        <f>VLOOKUP(Y293,d!$B$32:$C$55,2,FALSE)</f>
        <v>#N/A</v>
      </c>
      <c r="AA293" s="65" t="b">
        <f t="shared" si="149"/>
        <v>1</v>
      </c>
      <c r="AB293" s="34">
        <f t="shared" si="157"/>
        <v>0</v>
      </c>
      <c r="AC293" s="43"/>
      <c r="AD293" s="57"/>
      <c r="AE293" s="65" t="e">
        <f>VLOOKUP(AD293,d!$F$32:$G$55,2,FALSE)</f>
        <v>#N/A</v>
      </c>
      <c r="AF293" s="65" t="b">
        <f t="shared" si="150"/>
        <v>1</v>
      </c>
      <c r="AG293" s="34">
        <f t="shared" si="158"/>
        <v>0</v>
      </c>
      <c r="AH293" s="43"/>
      <c r="AI293" s="57"/>
      <c r="AJ293" s="65" t="e">
        <f>VLOOKUP(AI293,d!$J$32:$K$55,2,FALSE)</f>
        <v>#N/A</v>
      </c>
      <c r="AK293" s="65" t="b">
        <f t="shared" si="151"/>
        <v>1</v>
      </c>
      <c r="AL293" s="34">
        <f t="shared" si="159"/>
        <v>0</v>
      </c>
      <c r="AM293" s="43"/>
      <c r="AN293" s="57"/>
      <c r="AO293" s="65" t="e">
        <f>VLOOKUP(AN293,d!$N$32:$O$55,2,FALSE)</f>
        <v>#N/A</v>
      </c>
      <c r="AP293" s="65" t="b">
        <f t="shared" si="152"/>
        <v>1</v>
      </c>
      <c r="AQ293" s="34">
        <f t="shared" si="160"/>
        <v>0</v>
      </c>
      <c r="AR293" s="43"/>
      <c r="AS293" s="67">
        <f t="shared" si="161"/>
        <v>0</v>
      </c>
      <c r="AT293" s="67">
        <f t="shared" si="162"/>
        <v>0</v>
      </c>
      <c r="AU293" s="26">
        <f t="shared" si="163"/>
        <v>0</v>
      </c>
      <c r="AV293" s="91">
        <f>IF(B292="I",0,SUM(BA292:BA295))</f>
        <v>0</v>
      </c>
      <c r="AW293" s="91">
        <f>IF(AV293=0,0,RANK(AV293,BA$8:BA$1202,0))</f>
        <v>0</v>
      </c>
      <c r="AX293" s="52"/>
      <c r="AZ293" s="50">
        <f>RANK(AU293,AU292:AU295,0)</f>
        <v>1</v>
      </c>
      <c r="BE293" s="52"/>
      <c r="BF293" s="52"/>
      <c r="BG293" s="52"/>
    </row>
    <row r="294" spans="1:59" ht="13.5" thickBot="1" x14ac:dyDescent="0.25">
      <c r="A294" s="25">
        <f>(A293)</f>
        <v>0</v>
      </c>
      <c r="B294" s="46">
        <f t="shared" si="164"/>
        <v>0</v>
      </c>
      <c r="C294" s="114" t="s">
        <v>267</v>
      </c>
      <c r="D294" s="48"/>
      <c r="E294" s="68"/>
      <c r="F294" s="65" t="e">
        <f>VLOOKUP(E294,d!$B$4:$C$27,2,FALSE)</f>
        <v>#N/A</v>
      </c>
      <c r="G294" s="65" t="b">
        <f t="shared" si="145"/>
        <v>1</v>
      </c>
      <c r="H294" s="34">
        <f t="shared" si="153"/>
        <v>0</v>
      </c>
      <c r="I294" s="57"/>
      <c r="J294" s="68"/>
      <c r="K294" s="65" t="e">
        <f>VLOOKUP(J294,d!$F$4:$G$27,2,FALSE)</f>
        <v>#N/A</v>
      </c>
      <c r="L294" s="65" t="b">
        <f t="shared" si="146"/>
        <v>1</v>
      </c>
      <c r="M294" s="34">
        <f t="shared" si="154"/>
        <v>0</v>
      </c>
      <c r="N294" s="66"/>
      <c r="O294" s="57"/>
      <c r="P294" s="65" t="e">
        <f>VLOOKUP(O294,d!$J$4:$K$27,2,FALSE)</f>
        <v>#N/A</v>
      </c>
      <c r="Q294" s="65" t="b">
        <f t="shared" si="147"/>
        <v>1</v>
      </c>
      <c r="R294" s="34">
        <f t="shared" si="155"/>
        <v>0</v>
      </c>
      <c r="S294" s="57"/>
      <c r="T294" s="76"/>
      <c r="U294" s="65" t="e">
        <f>VLOOKUP(T294,d!$N$4:$O$27,2,FALSE)</f>
        <v>#N/A</v>
      </c>
      <c r="V294" s="65" t="b">
        <f t="shared" si="148"/>
        <v>1</v>
      </c>
      <c r="W294" s="34">
        <f t="shared" si="156"/>
        <v>0</v>
      </c>
      <c r="X294" s="43"/>
      <c r="Y294" s="57"/>
      <c r="Z294" s="65" t="e">
        <f>VLOOKUP(Y294,d!$B$32:$C$55,2,FALSE)</f>
        <v>#N/A</v>
      </c>
      <c r="AA294" s="65" t="b">
        <f t="shared" si="149"/>
        <v>1</v>
      </c>
      <c r="AB294" s="34">
        <f t="shared" si="157"/>
        <v>0</v>
      </c>
      <c r="AC294" s="43"/>
      <c r="AD294" s="57"/>
      <c r="AE294" s="65" t="e">
        <f>VLOOKUP(AD294,d!$F$32:$G$55,2,FALSE)</f>
        <v>#N/A</v>
      </c>
      <c r="AF294" s="65" t="b">
        <f t="shared" si="150"/>
        <v>1</v>
      </c>
      <c r="AG294" s="34">
        <f t="shared" si="158"/>
        <v>0</v>
      </c>
      <c r="AH294" s="43"/>
      <c r="AI294" s="57"/>
      <c r="AJ294" s="65" t="e">
        <f>VLOOKUP(AI294,d!$J$32:$K$55,2,FALSE)</f>
        <v>#N/A</v>
      </c>
      <c r="AK294" s="65" t="b">
        <f t="shared" si="151"/>
        <v>1</v>
      </c>
      <c r="AL294" s="34">
        <f t="shared" si="159"/>
        <v>0</v>
      </c>
      <c r="AM294" s="43"/>
      <c r="AN294" s="57"/>
      <c r="AO294" s="65" t="e">
        <f>VLOOKUP(AN294,d!$N$32:$O$55,2,FALSE)</f>
        <v>#N/A</v>
      </c>
      <c r="AP294" s="65" t="b">
        <f t="shared" si="152"/>
        <v>1</v>
      </c>
      <c r="AQ294" s="34">
        <f t="shared" si="160"/>
        <v>0</v>
      </c>
      <c r="AR294" s="43"/>
      <c r="AS294" s="67">
        <f t="shared" si="161"/>
        <v>0</v>
      </c>
      <c r="AT294" s="67">
        <f t="shared" si="162"/>
        <v>0</v>
      </c>
      <c r="AU294" s="26">
        <f t="shared" si="163"/>
        <v>0</v>
      </c>
      <c r="AV294" s="94">
        <f>IF(B292="I",0,SUM(BB292:BB295))</f>
        <v>0</v>
      </c>
      <c r="AW294" s="94">
        <f>IF(AV294=0,0,RANK(AV294,BB$8:BB$1202,0))</f>
        <v>0</v>
      </c>
      <c r="AX294" s="52"/>
      <c r="AZ294" s="50">
        <f>RANK(AU294,AU292:AU295,0)</f>
        <v>1</v>
      </c>
      <c r="BE294" s="52"/>
      <c r="BF294" s="52"/>
      <c r="BG294" s="52"/>
    </row>
    <row r="295" spans="1:59" ht="13.5" thickBot="1" x14ac:dyDescent="0.25">
      <c r="A295" s="46">
        <f>(A294)</f>
        <v>0</v>
      </c>
      <c r="B295" s="46">
        <f t="shared" si="164"/>
        <v>0</v>
      </c>
      <c r="C295" s="115" t="s">
        <v>268</v>
      </c>
      <c r="D295" s="49"/>
      <c r="E295" s="69"/>
      <c r="F295" s="70" t="e">
        <f>VLOOKUP(E295,d!$B$4:$C$27,2,FALSE)</f>
        <v>#N/A</v>
      </c>
      <c r="G295" s="70" t="b">
        <f t="shared" si="145"/>
        <v>1</v>
      </c>
      <c r="H295" s="96">
        <f t="shared" si="153"/>
        <v>0</v>
      </c>
      <c r="I295" s="71"/>
      <c r="J295" s="78"/>
      <c r="K295" s="70" t="e">
        <f>VLOOKUP(J295,d!$F$4:$G$27,2,FALSE)</f>
        <v>#N/A</v>
      </c>
      <c r="L295" s="70" t="b">
        <f t="shared" si="146"/>
        <v>1</v>
      </c>
      <c r="M295" s="96">
        <f t="shared" si="154"/>
        <v>0</v>
      </c>
      <c r="N295" s="72"/>
      <c r="O295" s="71"/>
      <c r="P295" s="70" t="e">
        <f>VLOOKUP(O295,d!$J$4:$K$27,2,FALSE)</f>
        <v>#N/A</v>
      </c>
      <c r="Q295" s="70" t="b">
        <f t="shared" si="147"/>
        <v>1</v>
      </c>
      <c r="R295" s="96">
        <f t="shared" si="155"/>
        <v>0</v>
      </c>
      <c r="S295" s="71"/>
      <c r="T295" s="79"/>
      <c r="U295" s="70" t="e">
        <f>VLOOKUP(T295,d!$N$4:$O$27,2,FALSE)</f>
        <v>#N/A</v>
      </c>
      <c r="V295" s="70" t="b">
        <f t="shared" si="148"/>
        <v>1</v>
      </c>
      <c r="W295" s="96">
        <f t="shared" si="156"/>
        <v>0</v>
      </c>
      <c r="X295" s="73"/>
      <c r="Y295" s="71"/>
      <c r="Z295" s="70" t="e">
        <f>VLOOKUP(Y295,d!$B$32:$C$55,2,FALSE)</f>
        <v>#N/A</v>
      </c>
      <c r="AA295" s="70" t="b">
        <f t="shared" si="149"/>
        <v>1</v>
      </c>
      <c r="AB295" s="96">
        <f t="shared" si="157"/>
        <v>0</v>
      </c>
      <c r="AC295" s="73"/>
      <c r="AD295" s="71"/>
      <c r="AE295" s="70" t="e">
        <f>VLOOKUP(AD295,d!$F$32:$G$55,2,FALSE)</f>
        <v>#N/A</v>
      </c>
      <c r="AF295" s="70" t="b">
        <f t="shared" si="150"/>
        <v>1</v>
      </c>
      <c r="AG295" s="96">
        <f t="shared" si="158"/>
        <v>0</v>
      </c>
      <c r="AH295" s="73"/>
      <c r="AI295" s="71"/>
      <c r="AJ295" s="70" t="e">
        <f>VLOOKUP(AI295,d!$J$32:$K$55,2,FALSE)</f>
        <v>#N/A</v>
      </c>
      <c r="AK295" s="70" t="b">
        <f t="shared" si="151"/>
        <v>1</v>
      </c>
      <c r="AL295" s="96">
        <f t="shared" si="159"/>
        <v>0</v>
      </c>
      <c r="AM295" s="73"/>
      <c r="AN295" s="71"/>
      <c r="AO295" s="70" t="e">
        <f>VLOOKUP(AN295,d!$N$32:$O$55,2,FALSE)</f>
        <v>#N/A</v>
      </c>
      <c r="AP295" s="70" t="b">
        <f t="shared" si="152"/>
        <v>1</v>
      </c>
      <c r="AQ295" s="96">
        <f t="shared" si="160"/>
        <v>0</v>
      </c>
      <c r="AR295" s="73"/>
      <c r="AS295" s="74">
        <f t="shared" si="161"/>
        <v>0</v>
      </c>
      <c r="AT295" s="74">
        <f t="shared" si="162"/>
        <v>0</v>
      </c>
      <c r="AU295" s="75">
        <f t="shared" si="163"/>
        <v>0</v>
      </c>
      <c r="AV295" s="90">
        <f>IF(B292="I",0,(AU292+AU293+AU294+AU295-AY295))</f>
        <v>0</v>
      </c>
      <c r="AW295" s="93">
        <f>IF(B292="I",0,IF(BD295&gt;BD$6,0,BD295))</f>
        <v>0</v>
      </c>
      <c r="AX295" s="119">
        <f>MIN(AS292:AS295)</f>
        <v>0</v>
      </c>
      <c r="AY295" s="50">
        <f>MIN(AU292:AU295)</f>
        <v>0</v>
      </c>
      <c r="AZ295" s="50">
        <f>RANK(AU295,AU292:AU295,0)</f>
        <v>1</v>
      </c>
      <c r="BA295" s="118">
        <f>SUM(AS292:AS295)-AX295</f>
        <v>0</v>
      </c>
      <c r="BB295" s="118">
        <f>SUM(AT292:AT295)-(AY295-AX295)</f>
        <v>0</v>
      </c>
      <c r="BC295" s="52">
        <f>IF(B292="I","",IF(SUM(BA292:BB295)=0,AV295,SUM(BA292:BB295)))</f>
        <v>0</v>
      </c>
      <c r="BD295" s="52" t="str">
        <f>IF(B292="I","",IF(BC295=0,"",RANK(BC295,BC$8:BC$500,0)))</f>
        <v/>
      </c>
      <c r="BE295" s="52"/>
      <c r="BF295" s="52"/>
      <c r="BG295" s="52"/>
    </row>
    <row r="296" spans="1:59" ht="13.5" thickBot="1" x14ac:dyDescent="0.25">
      <c r="A296" s="28"/>
      <c r="B296" s="46"/>
      <c r="C296" s="114"/>
      <c r="D296" s="47"/>
      <c r="E296" s="57"/>
      <c r="F296" s="65" t="e">
        <f>VLOOKUP(E296,d!$B$4:$C$27,2,FALSE)</f>
        <v>#N/A</v>
      </c>
      <c r="G296" s="65" t="b">
        <f t="shared" si="145"/>
        <v>1</v>
      </c>
      <c r="H296" s="34">
        <f t="shared" si="153"/>
        <v>0</v>
      </c>
      <c r="I296" s="43"/>
      <c r="J296" s="57"/>
      <c r="K296" s="65" t="e">
        <f>VLOOKUP(J296,d!$F$4:$G$27,2,FALSE)</f>
        <v>#N/A</v>
      </c>
      <c r="L296" s="65" t="b">
        <f t="shared" si="146"/>
        <v>1</v>
      </c>
      <c r="M296" s="34">
        <f t="shared" si="154"/>
        <v>0</v>
      </c>
      <c r="N296" s="66"/>
      <c r="O296" s="57"/>
      <c r="P296" s="65" t="e">
        <f>VLOOKUP(O296,d!$J$4:$K$27,2,FALSE)</f>
        <v>#N/A</v>
      </c>
      <c r="Q296" s="65" t="b">
        <f t="shared" si="147"/>
        <v>1</v>
      </c>
      <c r="R296" s="34">
        <f t="shared" si="155"/>
        <v>0</v>
      </c>
      <c r="S296" s="57"/>
      <c r="T296" s="76"/>
      <c r="U296" s="65" t="e">
        <f>VLOOKUP(T296,d!$N$4:$O$27,2,FALSE)</f>
        <v>#N/A</v>
      </c>
      <c r="V296" s="65" t="b">
        <f t="shared" si="148"/>
        <v>1</v>
      </c>
      <c r="W296" s="34">
        <f t="shared" si="156"/>
        <v>0</v>
      </c>
      <c r="X296" s="43"/>
      <c r="Y296" s="57"/>
      <c r="Z296" s="65" t="e">
        <f>VLOOKUP(Y296,d!$B$32:$C$55,2,FALSE)</f>
        <v>#N/A</v>
      </c>
      <c r="AA296" s="65" t="b">
        <f t="shared" si="149"/>
        <v>1</v>
      </c>
      <c r="AB296" s="34">
        <f t="shared" si="157"/>
        <v>0</v>
      </c>
      <c r="AC296" s="43"/>
      <c r="AD296" s="57"/>
      <c r="AE296" s="65" t="e">
        <f>VLOOKUP(AD296,d!$F$32:$G$55,2,FALSE)</f>
        <v>#N/A</v>
      </c>
      <c r="AF296" s="65" t="b">
        <f t="shared" si="150"/>
        <v>1</v>
      </c>
      <c r="AG296" s="34">
        <f t="shared" si="158"/>
        <v>0</v>
      </c>
      <c r="AH296" s="43"/>
      <c r="AI296" s="57"/>
      <c r="AJ296" s="65" t="e">
        <f>VLOOKUP(AI296,d!$J$32:$K$55,2,FALSE)</f>
        <v>#N/A</v>
      </c>
      <c r="AK296" s="65" t="b">
        <f t="shared" si="151"/>
        <v>1</v>
      </c>
      <c r="AL296" s="34">
        <f t="shared" si="159"/>
        <v>0</v>
      </c>
      <c r="AM296" s="43"/>
      <c r="AN296" s="57"/>
      <c r="AO296" s="65" t="e">
        <f>VLOOKUP(AN296,d!$N$32:$O$55,2,FALSE)</f>
        <v>#N/A</v>
      </c>
      <c r="AP296" s="65" t="b">
        <f t="shared" si="152"/>
        <v>1</v>
      </c>
      <c r="AQ296" s="34">
        <f t="shared" si="160"/>
        <v>0</v>
      </c>
      <c r="AR296" s="43"/>
      <c r="AS296" s="67">
        <f t="shared" si="161"/>
        <v>0</v>
      </c>
      <c r="AT296" s="67">
        <f t="shared" si="162"/>
        <v>0</v>
      </c>
      <c r="AU296" s="67">
        <f t="shared" si="163"/>
        <v>0</v>
      </c>
      <c r="AV296" s="92" t="str">
        <f>IF(A296&gt;" ",A296,"")</f>
        <v/>
      </c>
      <c r="AW296" s="46" t="s">
        <v>107</v>
      </c>
      <c r="AX296" s="52"/>
      <c r="AZ296" s="50">
        <f>RANK(AU296,AU296:AU299,0)</f>
        <v>1</v>
      </c>
      <c r="BE296" s="52"/>
      <c r="BF296" s="52"/>
      <c r="BG296" s="52"/>
    </row>
    <row r="297" spans="1:59" ht="13.5" thickBot="1" x14ac:dyDescent="0.25">
      <c r="A297" s="25">
        <f>(A296)</f>
        <v>0</v>
      </c>
      <c r="B297" s="46">
        <f t="shared" si="164"/>
        <v>0</v>
      </c>
      <c r="C297" s="114"/>
      <c r="D297" s="47"/>
      <c r="E297" s="68"/>
      <c r="F297" s="65" t="e">
        <f>VLOOKUP(E297,d!$B$4:$C$27,2,FALSE)</f>
        <v>#N/A</v>
      </c>
      <c r="G297" s="65" t="b">
        <f t="shared" ref="G297:G360" si="165">ISERROR(F297)</f>
        <v>1</v>
      </c>
      <c r="H297" s="34">
        <f t="shared" si="153"/>
        <v>0</v>
      </c>
      <c r="I297" s="57"/>
      <c r="J297" s="68"/>
      <c r="K297" s="65" t="e">
        <f>VLOOKUP(J297,d!$F$4:$G$27,2,FALSE)</f>
        <v>#N/A</v>
      </c>
      <c r="L297" s="65" t="b">
        <f t="shared" si="146"/>
        <v>1</v>
      </c>
      <c r="M297" s="34">
        <f t="shared" si="154"/>
        <v>0</v>
      </c>
      <c r="N297" s="66"/>
      <c r="O297" s="57"/>
      <c r="P297" s="65" t="e">
        <f>VLOOKUP(O297,d!$J$4:$K$27,2,FALSE)</f>
        <v>#N/A</v>
      </c>
      <c r="Q297" s="65" t="b">
        <f t="shared" si="147"/>
        <v>1</v>
      </c>
      <c r="R297" s="34">
        <f t="shared" si="155"/>
        <v>0</v>
      </c>
      <c r="S297" s="57"/>
      <c r="T297" s="76"/>
      <c r="U297" s="65" t="e">
        <f>VLOOKUP(T297,d!$N$4:$O$27,2,FALSE)</f>
        <v>#N/A</v>
      </c>
      <c r="V297" s="65" t="b">
        <f t="shared" si="148"/>
        <v>1</v>
      </c>
      <c r="W297" s="34">
        <f t="shared" si="156"/>
        <v>0</v>
      </c>
      <c r="X297" s="43"/>
      <c r="Y297" s="57"/>
      <c r="Z297" s="65" t="e">
        <f>VLOOKUP(Y297,d!$B$32:$C$55,2,FALSE)</f>
        <v>#N/A</v>
      </c>
      <c r="AA297" s="65" t="b">
        <f t="shared" si="149"/>
        <v>1</v>
      </c>
      <c r="AB297" s="34">
        <f t="shared" si="157"/>
        <v>0</v>
      </c>
      <c r="AC297" s="43"/>
      <c r="AD297" s="57"/>
      <c r="AE297" s="65" t="e">
        <f>VLOOKUP(AD297,d!$F$32:$G$55,2,FALSE)</f>
        <v>#N/A</v>
      </c>
      <c r="AF297" s="65" t="b">
        <f t="shared" si="150"/>
        <v>1</v>
      </c>
      <c r="AG297" s="34">
        <f t="shared" si="158"/>
        <v>0</v>
      </c>
      <c r="AH297" s="43"/>
      <c r="AI297" s="57"/>
      <c r="AJ297" s="65" t="e">
        <f>VLOOKUP(AI297,d!$J$32:$K$55,2,FALSE)</f>
        <v>#N/A</v>
      </c>
      <c r="AK297" s="65" t="b">
        <f t="shared" si="151"/>
        <v>1</v>
      </c>
      <c r="AL297" s="34">
        <f t="shared" si="159"/>
        <v>0</v>
      </c>
      <c r="AM297" s="43"/>
      <c r="AN297" s="57"/>
      <c r="AO297" s="65" t="e">
        <f>VLOOKUP(AN297,d!$N$32:$O$55,2,FALSE)</f>
        <v>#N/A</v>
      </c>
      <c r="AP297" s="65" t="b">
        <f t="shared" si="152"/>
        <v>1</v>
      </c>
      <c r="AQ297" s="34">
        <f t="shared" si="160"/>
        <v>0</v>
      </c>
      <c r="AR297" s="43"/>
      <c r="AS297" s="67">
        <f t="shared" si="161"/>
        <v>0</v>
      </c>
      <c r="AT297" s="67">
        <f t="shared" si="162"/>
        <v>0</v>
      </c>
      <c r="AU297" s="26">
        <f t="shared" si="163"/>
        <v>0</v>
      </c>
      <c r="AV297" s="91">
        <f>IF(B296="I",0,SUM(BA296:BA299))</f>
        <v>0</v>
      </c>
      <c r="AW297" s="91">
        <f>IF(AV297=0,0,RANK(AV297,BA$8:BA$1202,0))</f>
        <v>0</v>
      </c>
      <c r="AX297" s="52"/>
      <c r="AZ297" s="50">
        <f>RANK(AU297,AU296:AU299,0)</f>
        <v>1</v>
      </c>
      <c r="BE297" s="52"/>
      <c r="BF297" s="52"/>
      <c r="BG297" s="52"/>
    </row>
    <row r="298" spans="1:59" ht="13.5" thickBot="1" x14ac:dyDescent="0.25">
      <c r="A298" s="25">
        <f>(A297)</f>
        <v>0</v>
      </c>
      <c r="B298" s="46">
        <f t="shared" si="164"/>
        <v>0</v>
      </c>
      <c r="C298" s="114"/>
      <c r="D298" s="48"/>
      <c r="E298" s="68"/>
      <c r="F298" s="65" t="e">
        <f>VLOOKUP(E298,d!$B$4:$C$27,2,FALSE)</f>
        <v>#N/A</v>
      </c>
      <c r="G298" s="65" t="b">
        <f t="shared" si="165"/>
        <v>1</v>
      </c>
      <c r="H298" s="34">
        <f t="shared" si="153"/>
        <v>0</v>
      </c>
      <c r="I298" s="57"/>
      <c r="J298" s="68"/>
      <c r="K298" s="65" t="e">
        <f>VLOOKUP(J298,d!$F$4:$G$27,2,FALSE)</f>
        <v>#N/A</v>
      </c>
      <c r="L298" s="65" t="b">
        <f t="shared" si="146"/>
        <v>1</v>
      </c>
      <c r="M298" s="34">
        <f t="shared" si="154"/>
        <v>0</v>
      </c>
      <c r="N298" s="66"/>
      <c r="O298" s="57"/>
      <c r="P298" s="65" t="e">
        <f>VLOOKUP(O298,d!$J$4:$K$27,2,FALSE)</f>
        <v>#N/A</v>
      </c>
      <c r="Q298" s="65" t="b">
        <f t="shared" si="147"/>
        <v>1</v>
      </c>
      <c r="R298" s="34">
        <f t="shared" si="155"/>
        <v>0</v>
      </c>
      <c r="S298" s="57"/>
      <c r="T298" s="76"/>
      <c r="U298" s="65" t="e">
        <f>VLOOKUP(T298,d!$N$4:$O$27,2,FALSE)</f>
        <v>#N/A</v>
      </c>
      <c r="V298" s="65" t="b">
        <f t="shared" si="148"/>
        <v>1</v>
      </c>
      <c r="W298" s="34">
        <f t="shared" si="156"/>
        <v>0</v>
      </c>
      <c r="X298" s="43"/>
      <c r="Y298" s="57"/>
      <c r="Z298" s="65" t="e">
        <f>VLOOKUP(Y298,d!$B$32:$C$55,2,FALSE)</f>
        <v>#N/A</v>
      </c>
      <c r="AA298" s="65" t="b">
        <f t="shared" si="149"/>
        <v>1</v>
      </c>
      <c r="AB298" s="34">
        <f t="shared" si="157"/>
        <v>0</v>
      </c>
      <c r="AC298" s="43"/>
      <c r="AD298" s="57"/>
      <c r="AE298" s="65" t="e">
        <f>VLOOKUP(AD298,d!$F$32:$G$55,2,FALSE)</f>
        <v>#N/A</v>
      </c>
      <c r="AF298" s="65" t="b">
        <f t="shared" si="150"/>
        <v>1</v>
      </c>
      <c r="AG298" s="34">
        <f t="shared" si="158"/>
        <v>0</v>
      </c>
      <c r="AH298" s="43"/>
      <c r="AI298" s="57"/>
      <c r="AJ298" s="65" t="e">
        <f>VLOOKUP(AI298,d!$J$32:$K$55,2,FALSE)</f>
        <v>#N/A</v>
      </c>
      <c r="AK298" s="65" t="b">
        <f t="shared" si="151"/>
        <v>1</v>
      </c>
      <c r="AL298" s="34">
        <f t="shared" si="159"/>
        <v>0</v>
      </c>
      <c r="AM298" s="43"/>
      <c r="AN298" s="57"/>
      <c r="AO298" s="65" t="e">
        <f>VLOOKUP(AN298,d!$N$32:$O$55,2,FALSE)</f>
        <v>#N/A</v>
      </c>
      <c r="AP298" s="65" t="b">
        <f t="shared" si="152"/>
        <v>1</v>
      </c>
      <c r="AQ298" s="34">
        <f t="shared" si="160"/>
        <v>0</v>
      </c>
      <c r="AR298" s="43"/>
      <c r="AS298" s="67">
        <f t="shared" si="161"/>
        <v>0</v>
      </c>
      <c r="AT298" s="67">
        <f t="shared" si="162"/>
        <v>0</v>
      </c>
      <c r="AU298" s="26">
        <f t="shared" si="163"/>
        <v>0</v>
      </c>
      <c r="AV298" s="94">
        <f>IF(B296="I",0,SUM(BB296:BB299))</f>
        <v>0</v>
      </c>
      <c r="AW298" s="94">
        <f>IF(AV298=0,0,RANK(AV298,BB$8:BB$1202,0))</f>
        <v>0</v>
      </c>
      <c r="AX298" s="52"/>
      <c r="AZ298" s="50">
        <f>RANK(AU298,AU296:AU299,0)</f>
        <v>1</v>
      </c>
      <c r="BE298" s="52"/>
      <c r="BF298" s="52"/>
      <c r="BG298" s="52"/>
    </row>
    <row r="299" spans="1:59" ht="13.5" thickBot="1" x14ac:dyDescent="0.25">
      <c r="A299" s="46">
        <f>(A298)</f>
        <v>0</v>
      </c>
      <c r="B299" s="46">
        <f t="shared" si="164"/>
        <v>0</v>
      </c>
      <c r="C299" s="115"/>
      <c r="D299" s="49"/>
      <c r="E299" s="69"/>
      <c r="F299" s="70" t="e">
        <f>VLOOKUP(E299,d!$B$4:$C$27,2,FALSE)</f>
        <v>#N/A</v>
      </c>
      <c r="G299" s="70" t="b">
        <f t="shared" si="165"/>
        <v>1</v>
      </c>
      <c r="H299" s="96">
        <f t="shared" si="153"/>
        <v>0</v>
      </c>
      <c r="I299" s="71"/>
      <c r="J299" s="78"/>
      <c r="K299" s="70" t="e">
        <f>VLOOKUP(J299,d!$F$4:$G$27,2,FALSE)</f>
        <v>#N/A</v>
      </c>
      <c r="L299" s="70" t="b">
        <f t="shared" si="146"/>
        <v>1</v>
      </c>
      <c r="M299" s="96">
        <f t="shared" si="154"/>
        <v>0</v>
      </c>
      <c r="N299" s="72"/>
      <c r="O299" s="71"/>
      <c r="P299" s="70" t="e">
        <f>VLOOKUP(O299,d!$J$4:$K$27,2,FALSE)</f>
        <v>#N/A</v>
      </c>
      <c r="Q299" s="70" t="b">
        <f t="shared" si="147"/>
        <v>1</v>
      </c>
      <c r="R299" s="96">
        <f t="shared" si="155"/>
        <v>0</v>
      </c>
      <c r="S299" s="71"/>
      <c r="T299" s="79"/>
      <c r="U299" s="70" t="e">
        <f>VLOOKUP(T299,d!$N$4:$O$27,2,FALSE)</f>
        <v>#N/A</v>
      </c>
      <c r="V299" s="70" t="b">
        <f t="shared" si="148"/>
        <v>1</v>
      </c>
      <c r="W299" s="96">
        <f t="shared" si="156"/>
        <v>0</v>
      </c>
      <c r="X299" s="73"/>
      <c r="Y299" s="71"/>
      <c r="Z299" s="70" t="e">
        <f>VLOOKUP(Y299,d!$B$32:$C$55,2,FALSE)</f>
        <v>#N/A</v>
      </c>
      <c r="AA299" s="70" t="b">
        <f t="shared" si="149"/>
        <v>1</v>
      </c>
      <c r="AB299" s="96">
        <f t="shared" si="157"/>
        <v>0</v>
      </c>
      <c r="AC299" s="73"/>
      <c r="AD299" s="71"/>
      <c r="AE299" s="70" t="e">
        <f>VLOOKUP(AD299,d!$F$32:$G$55,2,FALSE)</f>
        <v>#N/A</v>
      </c>
      <c r="AF299" s="70" t="b">
        <f t="shared" si="150"/>
        <v>1</v>
      </c>
      <c r="AG299" s="96">
        <f t="shared" si="158"/>
        <v>0</v>
      </c>
      <c r="AH299" s="73"/>
      <c r="AI299" s="71"/>
      <c r="AJ299" s="70" t="e">
        <f>VLOOKUP(AI299,d!$J$32:$K$55,2,FALSE)</f>
        <v>#N/A</v>
      </c>
      <c r="AK299" s="70" t="b">
        <f t="shared" si="151"/>
        <v>1</v>
      </c>
      <c r="AL299" s="96">
        <f t="shared" si="159"/>
        <v>0</v>
      </c>
      <c r="AM299" s="73"/>
      <c r="AN299" s="71"/>
      <c r="AO299" s="70" t="e">
        <f>VLOOKUP(AN299,d!$N$32:$O$55,2,FALSE)</f>
        <v>#N/A</v>
      </c>
      <c r="AP299" s="70" t="b">
        <f t="shared" si="152"/>
        <v>1</v>
      </c>
      <c r="AQ299" s="96">
        <f t="shared" si="160"/>
        <v>0</v>
      </c>
      <c r="AR299" s="73"/>
      <c r="AS299" s="74">
        <f t="shared" si="161"/>
        <v>0</v>
      </c>
      <c r="AT299" s="74">
        <f t="shared" si="162"/>
        <v>0</v>
      </c>
      <c r="AU299" s="75">
        <f t="shared" si="163"/>
        <v>0</v>
      </c>
      <c r="AV299" s="90">
        <f>IF(B296="I",0,(AU296+AU297+AU298+AU299-AY299))</f>
        <v>0</v>
      </c>
      <c r="AW299" s="93">
        <f>IF(B296="I",0,IF(BD299&gt;BD$6,0,BD299))</f>
        <v>0</v>
      </c>
      <c r="AX299" s="119">
        <f>MIN(AS296:AS299)</f>
        <v>0</v>
      </c>
      <c r="AY299" s="50">
        <f>MIN(AU296:AU299)</f>
        <v>0</v>
      </c>
      <c r="AZ299" s="50">
        <f>RANK(AU299,AU296:AU299,0)</f>
        <v>1</v>
      </c>
      <c r="BA299" s="118">
        <f>SUM(AS296:AS299)-AX299</f>
        <v>0</v>
      </c>
      <c r="BB299" s="118">
        <f>SUM(AT296:AT299)-(AY299-AX299)</f>
        <v>0</v>
      </c>
      <c r="BC299" s="52">
        <f>IF(B296="I","",IF(SUM(BA296:BB299)=0,AV299,SUM(BA296:BB299)))</f>
        <v>0</v>
      </c>
      <c r="BD299" s="52" t="str">
        <f>IF(B296="I","",IF(BC299=0,"",RANK(BC299,BC$8:BC$500,0)))</f>
        <v/>
      </c>
      <c r="BE299" s="52"/>
      <c r="BF299" s="52"/>
      <c r="BG299" s="52"/>
    </row>
    <row r="300" spans="1:59" ht="13.5" thickBot="1" x14ac:dyDescent="0.25">
      <c r="A300" s="28"/>
      <c r="B300" s="46"/>
      <c r="C300" s="114"/>
      <c r="D300" s="47"/>
      <c r="E300" s="57"/>
      <c r="F300" s="65" t="e">
        <f>VLOOKUP(E300,d!$B$4:$C$27,2,FALSE)</f>
        <v>#N/A</v>
      </c>
      <c r="G300" s="65" t="b">
        <f t="shared" si="165"/>
        <v>1</v>
      </c>
      <c r="H300" s="34">
        <f t="shared" si="153"/>
        <v>0</v>
      </c>
      <c r="I300" s="43"/>
      <c r="J300" s="57"/>
      <c r="K300" s="65" t="e">
        <f>VLOOKUP(J300,d!$F$4:$G$27,2,FALSE)</f>
        <v>#N/A</v>
      </c>
      <c r="L300" s="65" t="b">
        <f t="shared" si="146"/>
        <v>1</v>
      </c>
      <c r="M300" s="34">
        <f t="shared" si="154"/>
        <v>0</v>
      </c>
      <c r="N300" s="66"/>
      <c r="O300" s="57"/>
      <c r="P300" s="65" t="e">
        <f>VLOOKUP(O300,d!$J$4:$K$27,2,FALSE)</f>
        <v>#N/A</v>
      </c>
      <c r="Q300" s="65" t="b">
        <f t="shared" si="147"/>
        <v>1</v>
      </c>
      <c r="R300" s="34">
        <f t="shared" si="155"/>
        <v>0</v>
      </c>
      <c r="S300" s="57"/>
      <c r="T300" s="76"/>
      <c r="U300" s="65" t="e">
        <f>VLOOKUP(T300,d!$N$4:$O$27,2,FALSE)</f>
        <v>#N/A</v>
      </c>
      <c r="V300" s="65" t="b">
        <f t="shared" si="148"/>
        <v>1</v>
      </c>
      <c r="W300" s="34">
        <f t="shared" si="156"/>
        <v>0</v>
      </c>
      <c r="X300" s="43"/>
      <c r="Y300" s="57"/>
      <c r="Z300" s="65" t="e">
        <f>VLOOKUP(Y300,d!$B$32:$C$55,2,FALSE)</f>
        <v>#N/A</v>
      </c>
      <c r="AA300" s="65" t="b">
        <f t="shared" si="149"/>
        <v>1</v>
      </c>
      <c r="AB300" s="34">
        <f t="shared" si="157"/>
        <v>0</v>
      </c>
      <c r="AC300" s="43"/>
      <c r="AD300" s="57"/>
      <c r="AE300" s="65" t="e">
        <f>VLOOKUP(AD300,d!$F$32:$G$55,2,FALSE)</f>
        <v>#N/A</v>
      </c>
      <c r="AF300" s="65" t="b">
        <f t="shared" si="150"/>
        <v>1</v>
      </c>
      <c r="AG300" s="34">
        <f t="shared" si="158"/>
        <v>0</v>
      </c>
      <c r="AH300" s="43"/>
      <c r="AI300" s="57"/>
      <c r="AJ300" s="65" t="e">
        <f>VLOOKUP(AI300,d!$J$32:$K$55,2,FALSE)</f>
        <v>#N/A</v>
      </c>
      <c r="AK300" s="65" t="b">
        <f t="shared" si="151"/>
        <v>1</v>
      </c>
      <c r="AL300" s="34">
        <f t="shared" si="159"/>
        <v>0</v>
      </c>
      <c r="AM300" s="43"/>
      <c r="AN300" s="57"/>
      <c r="AO300" s="65" t="e">
        <f>VLOOKUP(AN300,d!$N$32:$O$55,2,FALSE)</f>
        <v>#N/A</v>
      </c>
      <c r="AP300" s="65" t="b">
        <f t="shared" si="152"/>
        <v>1</v>
      </c>
      <c r="AQ300" s="34">
        <f t="shared" si="160"/>
        <v>0</v>
      </c>
      <c r="AR300" s="43"/>
      <c r="AS300" s="67">
        <f t="shared" si="161"/>
        <v>0</v>
      </c>
      <c r="AT300" s="67">
        <f t="shared" si="162"/>
        <v>0</v>
      </c>
      <c r="AU300" s="67">
        <f t="shared" si="163"/>
        <v>0</v>
      </c>
      <c r="AV300" s="92" t="str">
        <f>IF(A300&gt;" ",A300,"")</f>
        <v/>
      </c>
      <c r="AW300" s="46" t="s">
        <v>107</v>
      </c>
      <c r="AX300" s="52"/>
      <c r="AZ300" s="50">
        <f>RANK(AU300,AU300:AU303,0)</f>
        <v>1</v>
      </c>
      <c r="BE300" s="52"/>
      <c r="BF300" s="52"/>
      <c r="BG300" s="52"/>
    </row>
    <row r="301" spans="1:59" ht="13.5" thickBot="1" x14ac:dyDescent="0.25">
      <c r="A301" s="25">
        <f>(A300)</f>
        <v>0</v>
      </c>
      <c r="B301" s="46">
        <f t="shared" si="164"/>
        <v>0</v>
      </c>
      <c r="C301" s="114"/>
      <c r="D301" s="47"/>
      <c r="E301" s="68"/>
      <c r="F301" s="65" t="e">
        <f>VLOOKUP(E301,d!$B$4:$C$27,2,FALSE)</f>
        <v>#N/A</v>
      </c>
      <c r="G301" s="65" t="b">
        <f t="shared" si="165"/>
        <v>1</v>
      </c>
      <c r="H301" s="34">
        <f t="shared" si="153"/>
        <v>0</v>
      </c>
      <c r="I301" s="57"/>
      <c r="J301" s="68"/>
      <c r="K301" s="65" t="e">
        <f>VLOOKUP(J301,d!$F$4:$G$27,2,FALSE)</f>
        <v>#N/A</v>
      </c>
      <c r="L301" s="65" t="b">
        <f t="shared" si="146"/>
        <v>1</v>
      </c>
      <c r="M301" s="34">
        <f t="shared" si="154"/>
        <v>0</v>
      </c>
      <c r="N301" s="66"/>
      <c r="O301" s="57"/>
      <c r="P301" s="65" t="e">
        <f>VLOOKUP(O301,d!$J$4:$K$27,2,FALSE)</f>
        <v>#N/A</v>
      </c>
      <c r="Q301" s="65" t="b">
        <f t="shared" si="147"/>
        <v>1</v>
      </c>
      <c r="R301" s="34">
        <f t="shared" si="155"/>
        <v>0</v>
      </c>
      <c r="S301" s="57"/>
      <c r="T301" s="76"/>
      <c r="U301" s="65" t="e">
        <f>VLOOKUP(T301,d!$N$4:$O$27,2,FALSE)</f>
        <v>#N/A</v>
      </c>
      <c r="V301" s="65" t="b">
        <f t="shared" si="148"/>
        <v>1</v>
      </c>
      <c r="W301" s="34">
        <f t="shared" si="156"/>
        <v>0</v>
      </c>
      <c r="X301" s="43"/>
      <c r="Y301" s="57"/>
      <c r="Z301" s="65" t="e">
        <f>VLOOKUP(Y301,d!$B$32:$C$55,2,FALSE)</f>
        <v>#N/A</v>
      </c>
      <c r="AA301" s="65" t="b">
        <f t="shared" si="149"/>
        <v>1</v>
      </c>
      <c r="AB301" s="34">
        <f t="shared" si="157"/>
        <v>0</v>
      </c>
      <c r="AC301" s="43"/>
      <c r="AD301" s="57"/>
      <c r="AE301" s="65" t="e">
        <f>VLOOKUP(AD301,d!$F$32:$G$55,2,FALSE)</f>
        <v>#N/A</v>
      </c>
      <c r="AF301" s="65" t="b">
        <f t="shared" si="150"/>
        <v>1</v>
      </c>
      <c r="AG301" s="34">
        <f t="shared" si="158"/>
        <v>0</v>
      </c>
      <c r="AH301" s="43"/>
      <c r="AI301" s="57"/>
      <c r="AJ301" s="65" t="e">
        <f>VLOOKUP(AI301,d!$J$32:$K$55,2,FALSE)</f>
        <v>#N/A</v>
      </c>
      <c r="AK301" s="65" t="b">
        <f t="shared" si="151"/>
        <v>1</v>
      </c>
      <c r="AL301" s="34">
        <f t="shared" si="159"/>
        <v>0</v>
      </c>
      <c r="AM301" s="43"/>
      <c r="AN301" s="57"/>
      <c r="AO301" s="65" t="e">
        <f>VLOOKUP(AN301,d!$N$32:$O$55,2,FALSE)</f>
        <v>#N/A</v>
      </c>
      <c r="AP301" s="65" t="b">
        <f t="shared" si="152"/>
        <v>1</v>
      </c>
      <c r="AQ301" s="34">
        <f t="shared" si="160"/>
        <v>0</v>
      </c>
      <c r="AR301" s="43"/>
      <c r="AS301" s="67">
        <f t="shared" si="161"/>
        <v>0</v>
      </c>
      <c r="AT301" s="67">
        <f t="shared" si="162"/>
        <v>0</v>
      </c>
      <c r="AU301" s="26">
        <f t="shared" si="163"/>
        <v>0</v>
      </c>
      <c r="AV301" s="91">
        <f>IF(B300="I",0,SUM(BA300:BA303))</f>
        <v>0</v>
      </c>
      <c r="AW301" s="91">
        <f>IF(AV301=0,0,RANK(AV301,BA$8:BA$1202,0))</f>
        <v>0</v>
      </c>
      <c r="AX301" s="52"/>
      <c r="AZ301" s="50">
        <f>RANK(AU301,AU300:AU303,0)</f>
        <v>1</v>
      </c>
      <c r="BE301" s="52"/>
      <c r="BF301" s="52"/>
      <c r="BG301" s="52"/>
    </row>
    <row r="302" spans="1:59" ht="13.5" thickBot="1" x14ac:dyDescent="0.25">
      <c r="A302" s="25">
        <f>(A301)</f>
        <v>0</v>
      </c>
      <c r="B302" s="46">
        <f t="shared" si="164"/>
        <v>0</v>
      </c>
      <c r="C302" s="114"/>
      <c r="D302" s="48"/>
      <c r="E302" s="68"/>
      <c r="F302" s="65" t="e">
        <f>VLOOKUP(E302,d!$B$4:$C$27,2,FALSE)</f>
        <v>#N/A</v>
      </c>
      <c r="G302" s="65" t="b">
        <f t="shared" si="165"/>
        <v>1</v>
      </c>
      <c r="H302" s="34">
        <f t="shared" si="153"/>
        <v>0</v>
      </c>
      <c r="I302" s="57"/>
      <c r="J302" s="68"/>
      <c r="K302" s="65" t="e">
        <f>VLOOKUP(J302,d!$F$4:$G$27,2,FALSE)</f>
        <v>#N/A</v>
      </c>
      <c r="L302" s="65" t="b">
        <f t="shared" si="146"/>
        <v>1</v>
      </c>
      <c r="M302" s="34">
        <f t="shared" si="154"/>
        <v>0</v>
      </c>
      <c r="N302" s="66"/>
      <c r="O302" s="57"/>
      <c r="P302" s="65" t="e">
        <f>VLOOKUP(O302,d!$J$4:$K$27,2,FALSE)</f>
        <v>#N/A</v>
      </c>
      <c r="Q302" s="65" t="b">
        <f t="shared" si="147"/>
        <v>1</v>
      </c>
      <c r="R302" s="34">
        <f t="shared" si="155"/>
        <v>0</v>
      </c>
      <c r="S302" s="57"/>
      <c r="T302" s="76"/>
      <c r="U302" s="65" t="e">
        <f>VLOOKUP(T302,d!$N$4:$O$27,2,FALSE)</f>
        <v>#N/A</v>
      </c>
      <c r="V302" s="65" t="b">
        <f t="shared" si="148"/>
        <v>1</v>
      </c>
      <c r="W302" s="34">
        <f t="shared" si="156"/>
        <v>0</v>
      </c>
      <c r="X302" s="43"/>
      <c r="Y302" s="57"/>
      <c r="Z302" s="65" t="e">
        <f>VLOOKUP(Y302,d!$B$32:$C$55,2,FALSE)</f>
        <v>#N/A</v>
      </c>
      <c r="AA302" s="65" t="b">
        <f t="shared" si="149"/>
        <v>1</v>
      </c>
      <c r="AB302" s="34">
        <f t="shared" si="157"/>
        <v>0</v>
      </c>
      <c r="AC302" s="43"/>
      <c r="AD302" s="57"/>
      <c r="AE302" s="65" t="e">
        <f>VLOOKUP(AD302,d!$F$32:$G$55,2,FALSE)</f>
        <v>#N/A</v>
      </c>
      <c r="AF302" s="65" t="b">
        <f t="shared" si="150"/>
        <v>1</v>
      </c>
      <c r="AG302" s="34">
        <f t="shared" si="158"/>
        <v>0</v>
      </c>
      <c r="AH302" s="43"/>
      <c r="AI302" s="57"/>
      <c r="AJ302" s="65" t="e">
        <f>VLOOKUP(AI302,d!$J$32:$K$55,2,FALSE)</f>
        <v>#N/A</v>
      </c>
      <c r="AK302" s="65" t="b">
        <f t="shared" si="151"/>
        <v>1</v>
      </c>
      <c r="AL302" s="34">
        <f t="shared" si="159"/>
        <v>0</v>
      </c>
      <c r="AM302" s="43"/>
      <c r="AN302" s="57"/>
      <c r="AO302" s="65" t="e">
        <f>VLOOKUP(AN302,d!$N$32:$O$55,2,FALSE)</f>
        <v>#N/A</v>
      </c>
      <c r="AP302" s="65" t="b">
        <f t="shared" si="152"/>
        <v>1</v>
      </c>
      <c r="AQ302" s="34">
        <f t="shared" si="160"/>
        <v>0</v>
      </c>
      <c r="AR302" s="43"/>
      <c r="AS302" s="67">
        <f t="shared" si="161"/>
        <v>0</v>
      </c>
      <c r="AT302" s="67">
        <f t="shared" si="162"/>
        <v>0</v>
      </c>
      <c r="AU302" s="26">
        <f t="shared" si="163"/>
        <v>0</v>
      </c>
      <c r="AV302" s="94">
        <f>IF(B300="I",0,SUM(BB300:BB303))</f>
        <v>0</v>
      </c>
      <c r="AW302" s="94">
        <f>IF(AV302=0,0,RANK(AV302,BB$8:BB$1202,0))</f>
        <v>0</v>
      </c>
      <c r="AX302" s="52"/>
      <c r="AZ302" s="50">
        <f>RANK(AU302,AU300:AU303,0)</f>
        <v>1</v>
      </c>
      <c r="BE302" s="52"/>
      <c r="BF302" s="52"/>
      <c r="BG302" s="52"/>
    </row>
    <row r="303" spans="1:59" ht="13.5" thickBot="1" x14ac:dyDescent="0.25">
      <c r="A303" s="46">
        <f>(A302)</f>
        <v>0</v>
      </c>
      <c r="B303" s="46">
        <f t="shared" si="164"/>
        <v>0</v>
      </c>
      <c r="C303" s="115"/>
      <c r="D303" s="49"/>
      <c r="E303" s="69"/>
      <c r="F303" s="70" t="e">
        <f>VLOOKUP(E303,d!$B$4:$C$27,2,FALSE)</f>
        <v>#N/A</v>
      </c>
      <c r="G303" s="70" t="b">
        <f t="shared" si="165"/>
        <v>1</v>
      </c>
      <c r="H303" s="96">
        <f t="shared" si="153"/>
        <v>0</v>
      </c>
      <c r="I303" s="71"/>
      <c r="J303" s="78"/>
      <c r="K303" s="70" t="e">
        <f>VLOOKUP(J303,d!$F$4:$G$27,2,FALSE)</f>
        <v>#N/A</v>
      </c>
      <c r="L303" s="70" t="b">
        <f t="shared" si="146"/>
        <v>1</v>
      </c>
      <c r="M303" s="96">
        <f t="shared" si="154"/>
        <v>0</v>
      </c>
      <c r="N303" s="72"/>
      <c r="O303" s="71"/>
      <c r="P303" s="70" t="e">
        <f>VLOOKUP(O303,d!$J$4:$K$27,2,FALSE)</f>
        <v>#N/A</v>
      </c>
      <c r="Q303" s="70" t="b">
        <f t="shared" si="147"/>
        <v>1</v>
      </c>
      <c r="R303" s="96">
        <f t="shared" si="155"/>
        <v>0</v>
      </c>
      <c r="S303" s="71"/>
      <c r="T303" s="79"/>
      <c r="U303" s="70" t="e">
        <f>VLOOKUP(T303,d!$N$4:$O$27,2,FALSE)</f>
        <v>#N/A</v>
      </c>
      <c r="V303" s="70" t="b">
        <f t="shared" si="148"/>
        <v>1</v>
      </c>
      <c r="W303" s="96">
        <f t="shared" si="156"/>
        <v>0</v>
      </c>
      <c r="X303" s="73"/>
      <c r="Y303" s="71"/>
      <c r="Z303" s="70" t="e">
        <f>VLOOKUP(Y303,d!$B$32:$C$55,2,FALSE)</f>
        <v>#N/A</v>
      </c>
      <c r="AA303" s="70" t="b">
        <f t="shared" si="149"/>
        <v>1</v>
      </c>
      <c r="AB303" s="96">
        <f t="shared" si="157"/>
        <v>0</v>
      </c>
      <c r="AC303" s="73"/>
      <c r="AD303" s="71"/>
      <c r="AE303" s="70" t="e">
        <f>VLOOKUP(AD303,d!$F$32:$G$55,2,FALSE)</f>
        <v>#N/A</v>
      </c>
      <c r="AF303" s="70" t="b">
        <f t="shared" si="150"/>
        <v>1</v>
      </c>
      <c r="AG303" s="96">
        <f t="shared" si="158"/>
        <v>0</v>
      </c>
      <c r="AH303" s="73"/>
      <c r="AI303" s="71"/>
      <c r="AJ303" s="70" t="e">
        <f>VLOOKUP(AI303,d!$J$32:$K$55,2,FALSE)</f>
        <v>#N/A</v>
      </c>
      <c r="AK303" s="70" t="b">
        <f t="shared" si="151"/>
        <v>1</v>
      </c>
      <c r="AL303" s="96">
        <f t="shared" si="159"/>
        <v>0</v>
      </c>
      <c r="AM303" s="73"/>
      <c r="AN303" s="71"/>
      <c r="AO303" s="70" t="e">
        <f>VLOOKUP(AN303,d!$N$32:$O$55,2,FALSE)</f>
        <v>#N/A</v>
      </c>
      <c r="AP303" s="70" t="b">
        <f t="shared" si="152"/>
        <v>1</v>
      </c>
      <c r="AQ303" s="96">
        <f t="shared" si="160"/>
        <v>0</v>
      </c>
      <c r="AR303" s="73"/>
      <c r="AS303" s="74">
        <f t="shared" si="161"/>
        <v>0</v>
      </c>
      <c r="AT303" s="74">
        <f t="shared" si="162"/>
        <v>0</v>
      </c>
      <c r="AU303" s="75">
        <f t="shared" si="163"/>
        <v>0</v>
      </c>
      <c r="AV303" s="90">
        <f>IF(B300="I",0,(AU300+AU301+AU302+AU303-AY303))</f>
        <v>0</v>
      </c>
      <c r="AW303" s="93">
        <f>IF(B300="I",0,IF(BD303&gt;BD$6,0,BD303))</f>
        <v>0</v>
      </c>
      <c r="AX303" s="119">
        <f>MIN(AS300:AS303)</f>
        <v>0</v>
      </c>
      <c r="AY303" s="50">
        <f>MIN(AU300:AU303)</f>
        <v>0</v>
      </c>
      <c r="AZ303" s="50">
        <f>RANK(AU303,AU300:AU303,0)</f>
        <v>1</v>
      </c>
      <c r="BA303" s="118">
        <f>SUM(AS300:AS303)-AX303</f>
        <v>0</v>
      </c>
      <c r="BB303" s="118">
        <f>SUM(AT300:AT303)-(AY303-AX303)</f>
        <v>0</v>
      </c>
      <c r="BC303" s="52">
        <f>IF(B300="I","",IF(SUM(BA300:BB303)=0,AV303,SUM(BA300:BB303)))</f>
        <v>0</v>
      </c>
      <c r="BD303" s="52" t="str">
        <f>IF(B300="I","",IF(BC303=0,"",RANK(BC303,BC$8:BC$500,0)))</f>
        <v/>
      </c>
      <c r="BE303" s="52"/>
      <c r="BF303" s="52"/>
      <c r="BG303" s="52"/>
    </row>
    <row r="304" spans="1:59" ht="13.5" thickBot="1" x14ac:dyDescent="0.25">
      <c r="A304" s="28"/>
      <c r="B304" s="46"/>
      <c r="C304" s="114"/>
      <c r="D304" s="47"/>
      <c r="E304" s="57"/>
      <c r="F304" s="65" t="e">
        <f>VLOOKUP(E304,d!$B$4:$C$27,2,FALSE)</f>
        <v>#N/A</v>
      </c>
      <c r="G304" s="65" t="b">
        <f t="shared" si="165"/>
        <v>1</v>
      </c>
      <c r="H304" s="34">
        <f t="shared" si="153"/>
        <v>0</v>
      </c>
      <c r="I304" s="43"/>
      <c r="J304" s="57"/>
      <c r="K304" s="65" t="e">
        <f>VLOOKUP(J304,d!$F$4:$G$27,2,FALSE)</f>
        <v>#N/A</v>
      </c>
      <c r="L304" s="65" t="b">
        <f t="shared" si="146"/>
        <v>1</v>
      </c>
      <c r="M304" s="34">
        <f t="shared" si="154"/>
        <v>0</v>
      </c>
      <c r="N304" s="66"/>
      <c r="O304" s="57"/>
      <c r="P304" s="65" t="e">
        <f>VLOOKUP(O304,d!$J$4:$K$27,2,FALSE)</f>
        <v>#N/A</v>
      </c>
      <c r="Q304" s="65" t="b">
        <f t="shared" si="147"/>
        <v>1</v>
      </c>
      <c r="R304" s="34">
        <f t="shared" si="155"/>
        <v>0</v>
      </c>
      <c r="S304" s="57"/>
      <c r="T304" s="76"/>
      <c r="U304" s="65" t="e">
        <f>VLOOKUP(T304,d!$N$4:$O$27,2,FALSE)</f>
        <v>#N/A</v>
      </c>
      <c r="V304" s="65" t="b">
        <f t="shared" si="148"/>
        <v>1</v>
      </c>
      <c r="W304" s="34">
        <f t="shared" si="156"/>
        <v>0</v>
      </c>
      <c r="X304" s="43"/>
      <c r="Y304" s="57"/>
      <c r="Z304" s="65" t="e">
        <f>VLOOKUP(Y304,d!$B$32:$C$55,2,FALSE)</f>
        <v>#N/A</v>
      </c>
      <c r="AA304" s="65" t="b">
        <f t="shared" si="149"/>
        <v>1</v>
      </c>
      <c r="AB304" s="34">
        <f t="shared" si="157"/>
        <v>0</v>
      </c>
      <c r="AC304" s="43"/>
      <c r="AD304" s="57"/>
      <c r="AE304" s="65" t="e">
        <f>VLOOKUP(AD304,d!$F$32:$G$55,2,FALSE)</f>
        <v>#N/A</v>
      </c>
      <c r="AF304" s="65" t="b">
        <f t="shared" si="150"/>
        <v>1</v>
      </c>
      <c r="AG304" s="34">
        <f t="shared" si="158"/>
        <v>0</v>
      </c>
      <c r="AH304" s="43"/>
      <c r="AI304" s="57"/>
      <c r="AJ304" s="65" t="e">
        <f>VLOOKUP(AI304,d!$J$32:$K$55,2,FALSE)</f>
        <v>#N/A</v>
      </c>
      <c r="AK304" s="65" t="b">
        <f t="shared" si="151"/>
        <v>1</v>
      </c>
      <c r="AL304" s="34">
        <f t="shared" si="159"/>
        <v>0</v>
      </c>
      <c r="AM304" s="43"/>
      <c r="AN304" s="57"/>
      <c r="AO304" s="65" t="e">
        <f>VLOOKUP(AN304,d!$N$32:$O$55,2,FALSE)</f>
        <v>#N/A</v>
      </c>
      <c r="AP304" s="65" t="b">
        <f t="shared" si="152"/>
        <v>1</v>
      </c>
      <c r="AQ304" s="34">
        <f t="shared" si="160"/>
        <v>0</v>
      </c>
      <c r="AR304" s="43"/>
      <c r="AS304" s="67">
        <f t="shared" si="161"/>
        <v>0</v>
      </c>
      <c r="AT304" s="67">
        <f t="shared" si="162"/>
        <v>0</v>
      </c>
      <c r="AU304" s="67">
        <f t="shared" si="163"/>
        <v>0</v>
      </c>
      <c r="AV304" s="92" t="str">
        <f>IF(A304&gt;" ",A304,"")</f>
        <v/>
      </c>
      <c r="AW304" s="46" t="s">
        <v>107</v>
      </c>
      <c r="AX304" s="52"/>
      <c r="AZ304" s="50">
        <f>RANK(AU304,AU304:AU307,0)</f>
        <v>1</v>
      </c>
      <c r="BE304" s="52"/>
      <c r="BF304" s="52"/>
      <c r="BG304" s="52"/>
    </row>
    <row r="305" spans="1:59" ht="13.5" thickBot="1" x14ac:dyDescent="0.25">
      <c r="A305" s="25">
        <f>(A304)</f>
        <v>0</v>
      </c>
      <c r="B305" s="46">
        <f t="shared" si="164"/>
        <v>0</v>
      </c>
      <c r="C305" s="114"/>
      <c r="D305" s="47"/>
      <c r="E305" s="68"/>
      <c r="F305" s="65" t="e">
        <f>VLOOKUP(E305,d!$B$4:$C$27,2,FALSE)</f>
        <v>#N/A</v>
      </c>
      <c r="G305" s="65" t="b">
        <f t="shared" si="165"/>
        <v>1</v>
      </c>
      <c r="H305" s="34">
        <f t="shared" si="153"/>
        <v>0</v>
      </c>
      <c r="I305" s="57"/>
      <c r="J305" s="68"/>
      <c r="K305" s="65" t="e">
        <f>VLOOKUP(J305,d!$F$4:$G$27,2,FALSE)</f>
        <v>#N/A</v>
      </c>
      <c r="L305" s="65" t="b">
        <f t="shared" si="146"/>
        <v>1</v>
      </c>
      <c r="M305" s="34">
        <f t="shared" si="154"/>
        <v>0</v>
      </c>
      <c r="N305" s="66"/>
      <c r="O305" s="57"/>
      <c r="P305" s="65" t="e">
        <f>VLOOKUP(O305,d!$J$4:$K$27,2,FALSE)</f>
        <v>#N/A</v>
      </c>
      <c r="Q305" s="65" t="b">
        <f t="shared" si="147"/>
        <v>1</v>
      </c>
      <c r="R305" s="34">
        <f t="shared" si="155"/>
        <v>0</v>
      </c>
      <c r="S305" s="57"/>
      <c r="T305" s="76"/>
      <c r="U305" s="65" t="e">
        <f>VLOOKUP(T305,d!$N$4:$O$27,2,FALSE)</f>
        <v>#N/A</v>
      </c>
      <c r="V305" s="65" t="b">
        <f t="shared" si="148"/>
        <v>1</v>
      </c>
      <c r="W305" s="34">
        <f t="shared" si="156"/>
        <v>0</v>
      </c>
      <c r="X305" s="43"/>
      <c r="Y305" s="57"/>
      <c r="Z305" s="65" t="e">
        <f>VLOOKUP(Y305,d!$B$32:$C$55,2,FALSE)</f>
        <v>#N/A</v>
      </c>
      <c r="AA305" s="65" t="b">
        <f t="shared" si="149"/>
        <v>1</v>
      </c>
      <c r="AB305" s="34">
        <f t="shared" si="157"/>
        <v>0</v>
      </c>
      <c r="AC305" s="43"/>
      <c r="AD305" s="57"/>
      <c r="AE305" s="65" t="e">
        <f>VLOOKUP(AD305,d!$F$32:$G$55,2,FALSE)</f>
        <v>#N/A</v>
      </c>
      <c r="AF305" s="65" t="b">
        <f t="shared" si="150"/>
        <v>1</v>
      </c>
      <c r="AG305" s="34">
        <f t="shared" si="158"/>
        <v>0</v>
      </c>
      <c r="AH305" s="43"/>
      <c r="AI305" s="57"/>
      <c r="AJ305" s="65" t="e">
        <f>VLOOKUP(AI305,d!$J$32:$K$55,2,FALSE)</f>
        <v>#N/A</v>
      </c>
      <c r="AK305" s="65" t="b">
        <f t="shared" si="151"/>
        <v>1</v>
      </c>
      <c r="AL305" s="34">
        <f t="shared" si="159"/>
        <v>0</v>
      </c>
      <c r="AM305" s="43"/>
      <c r="AN305" s="57"/>
      <c r="AO305" s="65" t="e">
        <f>VLOOKUP(AN305,d!$N$32:$O$55,2,FALSE)</f>
        <v>#N/A</v>
      </c>
      <c r="AP305" s="65" t="b">
        <f t="shared" si="152"/>
        <v>1</v>
      </c>
      <c r="AQ305" s="34">
        <f t="shared" si="160"/>
        <v>0</v>
      </c>
      <c r="AR305" s="43"/>
      <c r="AS305" s="67">
        <f t="shared" si="161"/>
        <v>0</v>
      </c>
      <c r="AT305" s="67">
        <f t="shared" si="162"/>
        <v>0</v>
      </c>
      <c r="AU305" s="26">
        <f t="shared" si="163"/>
        <v>0</v>
      </c>
      <c r="AV305" s="91">
        <f>IF(B304="I",0,SUM(BA304:BA307))</f>
        <v>0</v>
      </c>
      <c r="AW305" s="91">
        <f>IF(AV305=0,0,RANK(AV305,BA$8:BA$1202,0))</f>
        <v>0</v>
      </c>
      <c r="AX305" s="52"/>
      <c r="AZ305" s="50">
        <f>RANK(AU305,AU304:AU307,0)</f>
        <v>1</v>
      </c>
      <c r="BE305" s="52"/>
      <c r="BF305" s="52"/>
      <c r="BG305" s="52"/>
    </row>
    <row r="306" spans="1:59" ht="13.5" thickBot="1" x14ac:dyDescent="0.25">
      <c r="A306" s="25">
        <f>(A305)</f>
        <v>0</v>
      </c>
      <c r="B306" s="46">
        <f t="shared" si="164"/>
        <v>0</v>
      </c>
      <c r="C306" s="114"/>
      <c r="D306" s="48"/>
      <c r="E306" s="68"/>
      <c r="F306" s="65" t="e">
        <f>VLOOKUP(E306,d!$B$4:$C$27,2,FALSE)</f>
        <v>#N/A</v>
      </c>
      <c r="G306" s="65" t="b">
        <f t="shared" si="165"/>
        <v>1</v>
      </c>
      <c r="H306" s="34">
        <f t="shared" si="153"/>
        <v>0</v>
      </c>
      <c r="I306" s="57"/>
      <c r="J306" s="68"/>
      <c r="K306" s="65" t="e">
        <f>VLOOKUP(J306,d!$F$4:$G$27,2,FALSE)</f>
        <v>#N/A</v>
      </c>
      <c r="L306" s="65" t="b">
        <f t="shared" si="146"/>
        <v>1</v>
      </c>
      <c r="M306" s="34">
        <f t="shared" si="154"/>
        <v>0</v>
      </c>
      <c r="N306" s="66"/>
      <c r="O306" s="57"/>
      <c r="P306" s="65" t="e">
        <f>VLOOKUP(O306,d!$J$4:$K$27,2,FALSE)</f>
        <v>#N/A</v>
      </c>
      <c r="Q306" s="65" t="b">
        <f t="shared" si="147"/>
        <v>1</v>
      </c>
      <c r="R306" s="34">
        <f t="shared" si="155"/>
        <v>0</v>
      </c>
      <c r="S306" s="57"/>
      <c r="T306" s="76"/>
      <c r="U306" s="65" t="e">
        <f>VLOOKUP(T306,d!$N$4:$O$27,2,FALSE)</f>
        <v>#N/A</v>
      </c>
      <c r="V306" s="65" t="b">
        <f t="shared" si="148"/>
        <v>1</v>
      </c>
      <c r="W306" s="34">
        <f t="shared" si="156"/>
        <v>0</v>
      </c>
      <c r="X306" s="43"/>
      <c r="Y306" s="57"/>
      <c r="Z306" s="65" t="e">
        <f>VLOOKUP(Y306,d!$B$32:$C$55,2,FALSE)</f>
        <v>#N/A</v>
      </c>
      <c r="AA306" s="65" t="b">
        <f t="shared" si="149"/>
        <v>1</v>
      </c>
      <c r="AB306" s="34">
        <f t="shared" si="157"/>
        <v>0</v>
      </c>
      <c r="AC306" s="43"/>
      <c r="AD306" s="57"/>
      <c r="AE306" s="65" t="e">
        <f>VLOOKUP(AD306,d!$F$32:$G$55,2,FALSE)</f>
        <v>#N/A</v>
      </c>
      <c r="AF306" s="65" t="b">
        <f t="shared" si="150"/>
        <v>1</v>
      </c>
      <c r="AG306" s="34">
        <f t="shared" si="158"/>
        <v>0</v>
      </c>
      <c r="AH306" s="43"/>
      <c r="AI306" s="57"/>
      <c r="AJ306" s="65" t="e">
        <f>VLOOKUP(AI306,d!$J$32:$K$55,2,FALSE)</f>
        <v>#N/A</v>
      </c>
      <c r="AK306" s="65" t="b">
        <f t="shared" si="151"/>
        <v>1</v>
      </c>
      <c r="AL306" s="34">
        <f t="shared" si="159"/>
        <v>0</v>
      </c>
      <c r="AM306" s="43"/>
      <c r="AN306" s="57"/>
      <c r="AO306" s="65" t="e">
        <f>VLOOKUP(AN306,d!$N$32:$O$55,2,FALSE)</f>
        <v>#N/A</v>
      </c>
      <c r="AP306" s="65" t="b">
        <f t="shared" si="152"/>
        <v>1</v>
      </c>
      <c r="AQ306" s="34">
        <f t="shared" si="160"/>
        <v>0</v>
      </c>
      <c r="AR306" s="43"/>
      <c r="AS306" s="67">
        <f t="shared" si="161"/>
        <v>0</v>
      </c>
      <c r="AT306" s="67">
        <f t="shared" si="162"/>
        <v>0</v>
      </c>
      <c r="AU306" s="26">
        <f t="shared" si="163"/>
        <v>0</v>
      </c>
      <c r="AV306" s="94">
        <f>IF(B304="I",0,SUM(BB304:BB307))</f>
        <v>0</v>
      </c>
      <c r="AW306" s="94">
        <f>IF(AV306=0,0,RANK(AV306,BB$8:BB$1202,0))</f>
        <v>0</v>
      </c>
      <c r="AX306" s="52"/>
      <c r="AZ306" s="50">
        <f>RANK(AU306,AU304:AU307,0)</f>
        <v>1</v>
      </c>
      <c r="BE306" s="52"/>
      <c r="BF306" s="52"/>
      <c r="BG306" s="52"/>
    </row>
    <row r="307" spans="1:59" ht="13.5" thickBot="1" x14ac:dyDescent="0.25">
      <c r="A307" s="46">
        <f>(A306)</f>
        <v>0</v>
      </c>
      <c r="B307" s="46">
        <f t="shared" si="164"/>
        <v>0</v>
      </c>
      <c r="C307" s="115"/>
      <c r="D307" s="49"/>
      <c r="E307" s="69"/>
      <c r="F307" s="70" t="e">
        <f>VLOOKUP(E307,d!$B$4:$C$27,2,FALSE)</f>
        <v>#N/A</v>
      </c>
      <c r="G307" s="70" t="b">
        <f t="shared" si="165"/>
        <v>1</v>
      </c>
      <c r="H307" s="96">
        <f t="shared" si="153"/>
        <v>0</v>
      </c>
      <c r="I307" s="71"/>
      <c r="J307" s="78"/>
      <c r="K307" s="70" t="e">
        <f>VLOOKUP(J307,d!$F$4:$G$27,2,FALSE)</f>
        <v>#N/A</v>
      </c>
      <c r="L307" s="70" t="b">
        <f t="shared" si="146"/>
        <v>1</v>
      </c>
      <c r="M307" s="96">
        <f t="shared" si="154"/>
        <v>0</v>
      </c>
      <c r="N307" s="72"/>
      <c r="O307" s="71"/>
      <c r="P307" s="70" t="e">
        <f>VLOOKUP(O307,d!$J$4:$K$27,2,FALSE)</f>
        <v>#N/A</v>
      </c>
      <c r="Q307" s="70" t="b">
        <f t="shared" si="147"/>
        <v>1</v>
      </c>
      <c r="R307" s="96">
        <f t="shared" si="155"/>
        <v>0</v>
      </c>
      <c r="S307" s="71"/>
      <c r="T307" s="79"/>
      <c r="U307" s="70" t="e">
        <f>VLOOKUP(T307,d!$N$4:$O$27,2,FALSE)</f>
        <v>#N/A</v>
      </c>
      <c r="V307" s="70" t="b">
        <f t="shared" si="148"/>
        <v>1</v>
      </c>
      <c r="W307" s="96">
        <f t="shared" si="156"/>
        <v>0</v>
      </c>
      <c r="X307" s="73"/>
      <c r="Y307" s="71"/>
      <c r="Z307" s="70" t="e">
        <f>VLOOKUP(Y307,d!$B$32:$C$55,2,FALSE)</f>
        <v>#N/A</v>
      </c>
      <c r="AA307" s="70" t="b">
        <f t="shared" si="149"/>
        <v>1</v>
      </c>
      <c r="AB307" s="96">
        <f t="shared" si="157"/>
        <v>0</v>
      </c>
      <c r="AC307" s="73"/>
      <c r="AD307" s="71"/>
      <c r="AE307" s="70" t="e">
        <f>VLOOKUP(AD307,d!$F$32:$G$55,2,FALSE)</f>
        <v>#N/A</v>
      </c>
      <c r="AF307" s="70" t="b">
        <f t="shared" si="150"/>
        <v>1</v>
      </c>
      <c r="AG307" s="96">
        <f t="shared" si="158"/>
        <v>0</v>
      </c>
      <c r="AH307" s="73"/>
      <c r="AI307" s="71"/>
      <c r="AJ307" s="70" t="e">
        <f>VLOOKUP(AI307,d!$J$32:$K$55,2,FALSE)</f>
        <v>#N/A</v>
      </c>
      <c r="AK307" s="70" t="b">
        <f t="shared" si="151"/>
        <v>1</v>
      </c>
      <c r="AL307" s="96">
        <f t="shared" si="159"/>
        <v>0</v>
      </c>
      <c r="AM307" s="73"/>
      <c r="AN307" s="71"/>
      <c r="AO307" s="70" t="e">
        <f>VLOOKUP(AN307,d!$N$32:$O$55,2,FALSE)</f>
        <v>#N/A</v>
      </c>
      <c r="AP307" s="70" t="b">
        <f t="shared" si="152"/>
        <v>1</v>
      </c>
      <c r="AQ307" s="96">
        <f t="shared" si="160"/>
        <v>0</v>
      </c>
      <c r="AR307" s="73"/>
      <c r="AS307" s="74">
        <f t="shared" si="161"/>
        <v>0</v>
      </c>
      <c r="AT307" s="74">
        <f t="shared" si="162"/>
        <v>0</v>
      </c>
      <c r="AU307" s="75">
        <f t="shared" si="163"/>
        <v>0</v>
      </c>
      <c r="AV307" s="90">
        <f>IF(B304="I",0,(AU304+AU305+AU306+AU307-AY307))</f>
        <v>0</v>
      </c>
      <c r="AW307" s="93">
        <f>IF(B304="I",0,IF(BD307&gt;BD$6,0,BD307))</f>
        <v>0</v>
      </c>
      <c r="AX307" s="119">
        <f>MIN(AS304:AS307)</f>
        <v>0</v>
      </c>
      <c r="AY307" s="50">
        <f>MIN(AU304:AU307)</f>
        <v>0</v>
      </c>
      <c r="AZ307" s="50">
        <f>RANK(AU307,AU304:AU307,0)</f>
        <v>1</v>
      </c>
      <c r="BA307" s="118">
        <f>SUM(AS304:AS307)-AX307</f>
        <v>0</v>
      </c>
      <c r="BB307" s="118">
        <f>SUM(AT304:AT307)-(AY307-AX307)</f>
        <v>0</v>
      </c>
      <c r="BC307" s="52">
        <f>IF(B304="I","",IF(SUM(BA304:BB307)=0,AV307,SUM(BA304:BB307)))</f>
        <v>0</v>
      </c>
      <c r="BD307" s="52" t="str">
        <f>IF(B304="I","",IF(BC307=0,"",RANK(BC307,BC$8:BC$500,0)))</f>
        <v/>
      </c>
      <c r="BE307" s="52"/>
      <c r="BF307" s="52"/>
      <c r="BG307" s="52"/>
    </row>
    <row r="308" spans="1:59" ht="13.5" thickBot="1" x14ac:dyDescent="0.25">
      <c r="A308" s="28"/>
      <c r="B308" s="46"/>
      <c r="C308" s="114"/>
      <c r="D308" s="47"/>
      <c r="E308" s="57"/>
      <c r="F308" s="65" t="e">
        <f>VLOOKUP(E308,d!$B$4:$C$27,2,FALSE)</f>
        <v>#N/A</v>
      </c>
      <c r="G308" s="65" t="b">
        <f t="shared" si="165"/>
        <v>1</v>
      </c>
      <c r="H308" s="34">
        <f t="shared" si="153"/>
        <v>0</v>
      </c>
      <c r="I308" s="43"/>
      <c r="J308" s="57"/>
      <c r="K308" s="65" t="e">
        <f>VLOOKUP(J308,d!$F$4:$G$27,2,FALSE)</f>
        <v>#N/A</v>
      </c>
      <c r="L308" s="65" t="b">
        <f t="shared" si="146"/>
        <v>1</v>
      </c>
      <c r="M308" s="34">
        <f t="shared" si="154"/>
        <v>0</v>
      </c>
      <c r="N308" s="66"/>
      <c r="O308" s="57"/>
      <c r="P308" s="65" t="e">
        <f>VLOOKUP(O308,d!$J$4:$K$27,2,FALSE)</f>
        <v>#N/A</v>
      </c>
      <c r="Q308" s="65" t="b">
        <f t="shared" si="147"/>
        <v>1</v>
      </c>
      <c r="R308" s="34">
        <f t="shared" si="155"/>
        <v>0</v>
      </c>
      <c r="S308" s="57"/>
      <c r="T308" s="76"/>
      <c r="U308" s="65" t="e">
        <f>VLOOKUP(T308,d!$N$4:$O$27,2,FALSE)</f>
        <v>#N/A</v>
      </c>
      <c r="V308" s="65" t="b">
        <f t="shared" si="148"/>
        <v>1</v>
      </c>
      <c r="W308" s="34">
        <f t="shared" si="156"/>
        <v>0</v>
      </c>
      <c r="X308" s="43"/>
      <c r="Y308" s="57"/>
      <c r="Z308" s="65" t="e">
        <f>VLOOKUP(Y308,d!$B$32:$C$55,2,FALSE)</f>
        <v>#N/A</v>
      </c>
      <c r="AA308" s="65" t="b">
        <f t="shared" si="149"/>
        <v>1</v>
      </c>
      <c r="AB308" s="34">
        <f t="shared" si="157"/>
        <v>0</v>
      </c>
      <c r="AC308" s="43"/>
      <c r="AD308" s="57"/>
      <c r="AE308" s="65" t="e">
        <f>VLOOKUP(AD308,d!$F$32:$G$55,2,FALSE)</f>
        <v>#N/A</v>
      </c>
      <c r="AF308" s="65" t="b">
        <f t="shared" si="150"/>
        <v>1</v>
      </c>
      <c r="AG308" s="34">
        <f t="shared" si="158"/>
        <v>0</v>
      </c>
      <c r="AH308" s="43"/>
      <c r="AI308" s="57"/>
      <c r="AJ308" s="65" t="e">
        <f>VLOOKUP(AI308,d!$J$32:$K$55,2,FALSE)</f>
        <v>#N/A</v>
      </c>
      <c r="AK308" s="65" t="b">
        <f t="shared" si="151"/>
        <v>1</v>
      </c>
      <c r="AL308" s="34">
        <f t="shared" si="159"/>
        <v>0</v>
      </c>
      <c r="AM308" s="43"/>
      <c r="AN308" s="57"/>
      <c r="AO308" s="65" t="e">
        <f>VLOOKUP(AN308,d!$N$32:$O$55,2,FALSE)</f>
        <v>#N/A</v>
      </c>
      <c r="AP308" s="65" t="b">
        <f t="shared" si="152"/>
        <v>1</v>
      </c>
      <c r="AQ308" s="34">
        <f t="shared" si="160"/>
        <v>0</v>
      </c>
      <c r="AR308" s="43"/>
      <c r="AS308" s="67">
        <f t="shared" si="161"/>
        <v>0</v>
      </c>
      <c r="AT308" s="67">
        <f t="shared" si="162"/>
        <v>0</v>
      </c>
      <c r="AU308" s="67">
        <f t="shared" si="163"/>
        <v>0</v>
      </c>
      <c r="AV308" s="92" t="str">
        <f>IF(A308&gt;" ",A308,"")</f>
        <v/>
      </c>
      <c r="AW308" s="46" t="s">
        <v>107</v>
      </c>
      <c r="AX308" s="52"/>
      <c r="AZ308" s="50">
        <f>RANK(AU308,AU308:AU311,0)</f>
        <v>1</v>
      </c>
      <c r="BE308" s="52"/>
      <c r="BF308" s="52"/>
      <c r="BG308" s="52"/>
    </row>
    <row r="309" spans="1:59" ht="13.5" thickBot="1" x14ac:dyDescent="0.25">
      <c r="A309" s="25">
        <f>(A308)</f>
        <v>0</v>
      </c>
      <c r="B309" s="46">
        <f t="shared" si="164"/>
        <v>0</v>
      </c>
      <c r="C309" s="114"/>
      <c r="D309" s="47"/>
      <c r="E309" s="68"/>
      <c r="F309" s="65" t="e">
        <f>VLOOKUP(E309,d!$B$4:$C$27,2,FALSE)</f>
        <v>#N/A</v>
      </c>
      <c r="G309" s="65" t="b">
        <f t="shared" si="165"/>
        <v>1</v>
      </c>
      <c r="H309" s="34">
        <f t="shared" si="153"/>
        <v>0</v>
      </c>
      <c r="I309" s="57"/>
      <c r="J309" s="68"/>
      <c r="K309" s="65" t="e">
        <f>VLOOKUP(J309,d!$F$4:$G$27,2,FALSE)</f>
        <v>#N/A</v>
      </c>
      <c r="L309" s="65" t="b">
        <f t="shared" si="146"/>
        <v>1</v>
      </c>
      <c r="M309" s="34">
        <f t="shared" si="154"/>
        <v>0</v>
      </c>
      <c r="N309" s="66"/>
      <c r="O309" s="57"/>
      <c r="P309" s="65" t="e">
        <f>VLOOKUP(O309,d!$J$4:$K$27,2,FALSE)</f>
        <v>#N/A</v>
      </c>
      <c r="Q309" s="65" t="b">
        <f t="shared" si="147"/>
        <v>1</v>
      </c>
      <c r="R309" s="34">
        <f t="shared" si="155"/>
        <v>0</v>
      </c>
      <c r="S309" s="57"/>
      <c r="T309" s="76"/>
      <c r="U309" s="65" t="e">
        <f>VLOOKUP(T309,d!$N$4:$O$27,2,FALSE)</f>
        <v>#N/A</v>
      </c>
      <c r="V309" s="65" t="b">
        <f t="shared" si="148"/>
        <v>1</v>
      </c>
      <c r="W309" s="34">
        <f t="shared" si="156"/>
        <v>0</v>
      </c>
      <c r="X309" s="43"/>
      <c r="Y309" s="57"/>
      <c r="Z309" s="65" t="e">
        <f>VLOOKUP(Y309,d!$B$32:$C$55,2,FALSE)</f>
        <v>#N/A</v>
      </c>
      <c r="AA309" s="65" t="b">
        <f t="shared" si="149"/>
        <v>1</v>
      </c>
      <c r="AB309" s="34">
        <f t="shared" si="157"/>
        <v>0</v>
      </c>
      <c r="AC309" s="43"/>
      <c r="AD309" s="57"/>
      <c r="AE309" s="65" t="e">
        <f>VLOOKUP(AD309,d!$F$32:$G$55,2,FALSE)</f>
        <v>#N/A</v>
      </c>
      <c r="AF309" s="65" t="b">
        <f t="shared" si="150"/>
        <v>1</v>
      </c>
      <c r="AG309" s="34">
        <f t="shared" si="158"/>
        <v>0</v>
      </c>
      <c r="AH309" s="43"/>
      <c r="AI309" s="57"/>
      <c r="AJ309" s="65" t="e">
        <f>VLOOKUP(AI309,d!$J$32:$K$55,2,FALSE)</f>
        <v>#N/A</v>
      </c>
      <c r="AK309" s="65" t="b">
        <f t="shared" si="151"/>
        <v>1</v>
      </c>
      <c r="AL309" s="34">
        <f t="shared" si="159"/>
        <v>0</v>
      </c>
      <c r="AM309" s="43"/>
      <c r="AN309" s="57"/>
      <c r="AO309" s="65" t="e">
        <f>VLOOKUP(AN309,d!$N$32:$O$55,2,FALSE)</f>
        <v>#N/A</v>
      </c>
      <c r="AP309" s="65" t="b">
        <f t="shared" si="152"/>
        <v>1</v>
      </c>
      <c r="AQ309" s="34">
        <f t="shared" si="160"/>
        <v>0</v>
      </c>
      <c r="AR309" s="43"/>
      <c r="AS309" s="67">
        <f t="shared" si="161"/>
        <v>0</v>
      </c>
      <c r="AT309" s="67">
        <f t="shared" si="162"/>
        <v>0</v>
      </c>
      <c r="AU309" s="26">
        <f t="shared" si="163"/>
        <v>0</v>
      </c>
      <c r="AV309" s="91">
        <f>IF(B308="I",0,SUM(BA308:BA311))</f>
        <v>0</v>
      </c>
      <c r="AW309" s="91">
        <f>IF(AV309=0,0,RANK(AV309,BA$8:BA$1202,0))</f>
        <v>0</v>
      </c>
      <c r="AX309" s="52"/>
      <c r="AZ309" s="50">
        <f>RANK(AU309,AU308:AU311,0)</f>
        <v>1</v>
      </c>
      <c r="BE309" s="52"/>
      <c r="BF309" s="52"/>
      <c r="BG309" s="52"/>
    </row>
    <row r="310" spans="1:59" ht="13.5" thickBot="1" x14ac:dyDescent="0.25">
      <c r="A310" s="25">
        <f>(A309)</f>
        <v>0</v>
      </c>
      <c r="B310" s="46">
        <f t="shared" si="164"/>
        <v>0</v>
      </c>
      <c r="C310" s="114"/>
      <c r="D310" s="48"/>
      <c r="E310" s="68"/>
      <c r="F310" s="65" t="e">
        <f>VLOOKUP(E310,d!$B$4:$C$27,2,FALSE)</f>
        <v>#N/A</v>
      </c>
      <c r="G310" s="65" t="b">
        <f t="shared" si="165"/>
        <v>1</v>
      </c>
      <c r="H310" s="34">
        <f t="shared" si="153"/>
        <v>0</v>
      </c>
      <c r="I310" s="57"/>
      <c r="J310" s="68"/>
      <c r="K310" s="65" t="e">
        <f>VLOOKUP(J310,d!$F$4:$G$27,2,FALSE)</f>
        <v>#N/A</v>
      </c>
      <c r="L310" s="65" t="b">
        <f t="shared" si="146"/>
        <v>1</v>
      </c>
      <c r="M310" s="34">
        <f t="shared" si="154"/>
        <v>0</v>
      </c>
      <c r="N310" s="66"/>
      <c r="O310" s="57"/>
      <c r="P310" s="65" t="e">
        <f>VLOOKUP(O310,d!$J$4:$K$27,2,FALSE)</f>
        <v>#N/A</v>
      </c>
      <c r="Q310" s="65" t="b">
        <f t="shared" si="147"/>
        <v>1</v>
      </c>
      <c r="R310" s="34">
        <f t="shared" si="155"/>
        <v>0</v>
      </c>
      <c r="S310" s="57"/>
      <c r="T310" s="76"/>
      <c r="U310" s="65" t="e">
        <f>VLOOKUP(T310,d!$N$4:$O$27,2,FALSE)</f>
        <v>#N/A</v>
      </c>
      <c r="V310" s="65" t="b">
        <f t="shared" si="148"/>
        <v>1</v>
      </c>
      <c r="W310" s="34">
        <f t="shared" si="156"/>
        <v>0</v>
      </c>
      <c r="X310" s="43"/>
      <c r="Y310" s="57"/>
      <c r="Z310" s="65" t="e">
        <f>VLOOKUP(Y310,d!$B$32:$C$55,2,FALSE)</f>
        <v>#N/A</v>
      </c>
      <c r="AA310" s="65" t="b">
        <f t="shared" si="149"/>
        <v>1</v>
      </c>
      <c r="AB310" s="34">
        <f t="shared" si="157"/>
        <v>0</v>
      </c>
      <c r="AC310" s="43"/>
      <c r="AD310" s="57"/>
      <c r="AE310" s="65" t="e">
        <f>VLOOKUP(AD310,d!$F$32:$G$55,2,FALSE)</f>
        <v>#N/A</v>
      </c>
      <c r="AF310" s="65" t="b">
        <f t="shared" si="150"/>
        <v>1</v>
      </c>
      <c r="AG310" s="34">
        <f t="shared" si="158"/>
        <v>0</v>
      </c>
      <c r="AH310" s="43"/>
      <c r="AI310" s="57"/>
      <c r="AJ310" s="65" t="e">
        <f>VLOOKUP(AI310,d!$J$32:$K$55,2,FALSE)</f>
        <v>#N/A</v>
      </c>
      <c r="AK310" s="65" t="b">
        <f t="shared" si="151"/>
        <v>1</v>
      </c>
      <c r="AL310" s="34">
        <f t="shared" si="159"/>
        <v>0</v>
      </c>
      <c r="AM310" s="43"/>
      <c r="AN310" s="57"/>
      <c r="AO310" s="65" t="e">
        <f>VLOOKUP(AN310,d!$N$32:$O$55,2,FALSE)</f>
        <v>#N/A</v>
      </c>
      <c r="AP310" s="65" t="b">
        <f t="shared" si="152"/>
        <v>1</v>
      </c>
      <c r="AQ310" s="34">
        <f t="shared" si="160"/>
        <v>0</v>
      </c>
      <c r="AR310" s="43"/>
      <c r="AS310" s="67">
        <f t="shared" si="161"/>
        <v>0</v>
      </c>
      <c r="AT310" s="67">
        <f t="shared" si="162"/>
        <v>0</v>
      </c>
      <c r="AU310" s="26">
        <f t="shared" si="163"/>
        <v>0</v>
      </c>
      <c r="AV310" s="94">
        <f>IF(B308="I",0,SUM(BB308:BB311))</f>
        <v>0</v>
      </c>
      <c r="AW310" s="94">
        <f>IF(AV310=0,0,RANK(AV310,BB$8:BB$1202,0))</f>
        <v>0</v>
      </c>
      <c r="AX310" s="52"/>
      <c r="AZ310" s="50">
        <f>RANK(AU310,AU308:AU311,0)</f>
        <v>1</v>
      </c>
      <c r="BE310" s="52"/>
      <c r="BF310" s="52"/>
      <c r="BG310" s="52"/>
    </row>
    <row r="311" spans="1:59" ht="13.5" thickBot="1" x14ac:dyDescent="0.25">
      <c r="A311" s="46">
        <f>(A310)</f>
        <v>0</v>
      </c>
      <c r="B311" s="46">
        <f t="shared" si="164"/>
        <v>0</v>
      </c>
      <c r="C311" s="115"/>
      <c r="D311" s="49"/>
      <c r="E311" s="69"/>
      <c r="F311" s="70" t="e">
        <f>VLOOKUP(E311,d!$B$4:$C$27,2,FALSE)</f>
        <v>#N/A</v>
      </c>
      <c r="G311" s="70" t="b">
        <f t="shared" si="165"/>
        <v>1</v>
      </c>
      <c r="H311" s="96">
        <f t="shared" si="153"/>
        <v>0</v>
      </c>
      <c r="I311" s="71"/>
      <c r="J311" s="78"/>
      <c r="K311" s="70" t="e">
        <f>VLOOKUP(J311,d!$F$4:$G$27,2,FALSE)</f>
        <v>#N/A</v>
      </c>
      <c r="L311" s="70" t="b">
        <f t="shared" si="146"/>
        <v>1</v>
      </c>
      <c r="M311" s="96">
        <f t="shared" si="154"/>
        <v>0</v>
      </c>
      <c r="N311" s="72"/>
      <c r="O311" s="71"/>
      <c r="P311" s="70" t="e">
        <f>VLOOKUP(O311,d!$J$4:$K$27,2,FALSE)</f>
        <v>#N/A</v>
      </c>
      <c r="Q311" s="70" t="b">
        <f t="shared" si="147"/>
        <v>1</v>
      </c>
      <c r="R311" s="96">
        <f t="shared" si="155"/>
        <v>0</v>
      </c>
      <c r="S311" s="71"/>
      <c r="T311" s="79"/>
      <c r="U311" s="70" t="e">
        <f>VLOOKUP(T311,d!$N$4:$O$27,2,FALSE)</f>
        <v>#N/A</v>
      </c>
      <c r="V311" s="70" t="b">
        <f t="shared" si="148"/>
        <v>1</v>
      </c>
      <c r="W311" s="96">
        <f t="shared" si="156"/>
        <v>0</v>
      </c>
      <c r="X311" s="73"/>
      <c r="Y311" s="71"/>
      <c r="Z311" s="70" t="e">
        <f>VLOOKUP(Y311,d!$B$32:$C$55,2,FALSE)</f>
        <v>#N/A</v>
      </c>
      <c r="AA311" s="70" t="b">
        <f t="shared" si="149"/>
        <v>1</v>
      </c>
      <c r="AB311" s="96">
        <f t="shared" si="157"/>
        <v>0</v>
      </c>
      <c r="AC311" s="73"/>
      <c r="AD311" s="71"/>
      <c r="AE311" s="70" t="e">
        <f>VLOOKUP(AD311,d!$F$32:$G$55,2,FALSE)</f>
        <v>#N/A</v>
      </c>
      <c r="AF311" s="70" t="b">
        <f t="shared" si="150"/>
        <v>1</v>
      </c>
      <c r="AG311" s="96">
        <f t="shared" si="158"/>
        <v>0</v>
      </c>
      <c r="AH311" s="73"/>
      <c r="AI311" s="71"/>
      <c r="AJ311" s="70" t="e">
        <f>VLOOKUP(AI311,d!$J$32:$K$55,2,FALSE)</f>
        <v>#N/A</v>
      </c>
      <c r="AK311" s="70" t="b">
        <f t="shared" si="151"/>
        <v>1</v>
      </c>
      <c r="AL311" s="96">
        <f t="shared" si="159"/>
        <v>0</v>
      </c>
      <c r="AM311" s="73"/>
      <c r="AN311" s="71"/>
      <c r="AO311" s="70" t="e">
        <f>VLOOKUP(AN311,d!$N$32:$O$55,2,FALSE)</f>
        <v>#N/A</v>
      </c>
      <c r="AP311" s="70" t="b">
        <f t="shared" si="152"/>
        <v>1</v>
      </c>
      <c r="AQ311" s="96">
        <f t="shared" si="160"/>
        <v>0</v>
      </c>
      <c r="AR311" s="73"/>
      <c r="AS311" s="74">
        <f t="shared" si="161"/>
        <v>0</v>
      </c>
      <c r="AT311" s="74">
        <f t="shared" si="162"/>
        <v>0</v>
      </c>
      <c r="AU311" s="75">
        <f t="shared" si="163"/>
        <v>0</v>
      </c>
      <c r="AV311" s="90">
        <f>IF(B308="I",0,(AU308+AU309+AU310+AU311-AY311))</f>
        <v>0</v>
      </c>
      <c r="AW311" s="93">
        <f>IF(B308="I",0,IF(BD311&gt;BD$6,0,BD311))</f>
        <v>0</v>
      </c>
      <c r="AX311" s="119">
        <f>MIN(AS308:AS311)</f>
        <v>0</v>
      </c>
      <c r="AY311" s="50">
        <f>MIN(AU308:AU311)</f>
        <v>0</v>
      </c>
      <c r="AZ311" s="50">
        <f>RANK(AU311,AU308:AU311,0)</f>
        <v>1</v>
      </c>
      <c r="BA311" s="118">
        <f>SUM(AS308:AS311)-AX311</f>
        <v>0</v>
      </c>
      <c r="BB311" s="118">
        <f>SUM(AT308:AT311)-(AY311-AX311)</f>
        <v>0</v>
      </c>
      <c r="BC311" s="52">
        <f>IF(B308="I","",IF(SUM(BA308:BB311)=0,AV311,SUM(BA308:BB311)))</f>
        <v>0</v>
      </c>
      <c r="BD311" s="52" t="str">
        <f>IF(B308="I","",IF(BC311=0,"",RANK(BC311,BC$8:BC$500,0)))</f>
        <v/>
      </c>
      <c r="BE311" s="52"/>
      <c r="BF311" s="52"/>
      <c r="BG311" s="52"/>
    </row>
    <row r="312" spans="1:59" ht="13.5" thickBot="1" x14ac:dyDescent="0.25">
      <c r="A312" s="28"/>
      <c r="B312" s="46"/>
      <c r="C312" s="114"/>
      <c r="D312" s="47"/>
      <c r="E312" s="57"/>
      <c r="F312" s="65" t="e">
        <f>VLOOKUP(E312,d!$B$4:$C$27,2,FALSE)</f>
        <v>#N/A</v>
      </c>
      <c r="G312" s="65" t="b">
        <f t="shared" si="165"/>
        <v>1</v>
      </c>
      <c r="H312" s="34">
        <f t="shared" si="153"/>
        <v>0</v>
      </c>
      <c r="I312" s="43"/>
      <c r="J312" s="57"/>
      <c r="K312" s="65" t="e">
        <f>VLOOKUP(J312,d!$F$4:$G$27,2,FALSE)</f>
        <v>#N/A</v>
      </c>
      <c r="L312" s="65" t="b">
        <f t="shared" si="146"/>
        <v>1</v>
      </c>
      <c r="M312" s="34">
        <f t="shared" si="154"/>
        <v>0</v>
      </c>
      <c r="N312" s="66"/>
      <c r="O312" s="57"/>
      <c r="P312" s="65" t="e">
        <f>VLOOKUP(O312,d!$J$4:$K$27,2,FALSE)</f>
        <v>#N/A</v>
      </c>
      <c r="Q312" s="65" t="b">
        <f t="shared" si="147"/>
        <v>1</v>
      </c>
      <c r="R312" s="34">
        <f t="shared" si="155"/>
        <v>0</v>
      </c>
      <c r="S312" s="57"/>
      <c r="T312" s="76"/>
      <c r="U312" s="65" t="e">
        <f>VLOOKUP(T312,d!$N$4:$O$27,2,FALSE)</f>
        <v>#N/A</v>
      </c>
      <c r="V312" s="65" t="b">
        <f t="shared" si="148"/>
        <v>1</v>
      </c>
      <c r="W312" s="34">
        <f t="shared" si="156"/>
        <v>0</v>
      </c>
      <c r="X312" s="43"/>
      <c r="Y312" s="57"/>
      <c r="Z312" s="65" t="e">
        <f>VLOOKUP(Y312,d!$B$32:$C$55,2,FALSE)</f>
        <v>#N/A</v>
      </c>
      <c r="AA312" s="65" t="b">
        <f t="shared" si="149"/>
        <v>1</v>
      </c>
      <c r="AB312" s="34">
        <f t="shared" si="157"/>
        <v>0</v>
      </c>
      <c r="AC312" s="43"/>
      <c r="AD312" s="57"/>
      <c r="AE312" s="65" t="e">
        <f>VLOOKUP(AD312,d!$F$32:$G$55,2,FALSE)</f>
        <v>#N/A</v>
      </c>
      <c r="AF312" s="65" t="b">
        <f t="shared" si="150"/>
        <v>1</v>
      </c>
      <c r="AG312" s="34">
        <f t="shared" si="158"/>
        <v>0</v>
      </c>
      <c r="AH312" s="43"/>
      <c r="AI312" s="57"/>
      <c r="AJ312" s="65" t="e">
        <f>VLOOKUP(AI312,d!$J$32:$K$55,2,FALSE)</f>
        <v>#N/A</v>
      </c>
      <c r="AK312" s="65" t="b">
        <f t="shared" si="151"/>
        <v>1</v>
      </c>
      <c r="AL312" s="34">
        <f t="shared" si="159"/>
        <v>0</v>
      </c>
      <c r="AM312" s="43"/>
      <c r="AN312" s="57"/>
      <c r="AO312" s="65" t="e">
        <f>VLOOKUP(AN312,d!$N$32:$O$55,2,FALSE)</f>
        <v>#N/A</v>
      </c>
      <c r="AP312" s="65" t="b">
        <f t="shared" si="152"/>
        <v>1</v>
      </c>
      <c r="AQ312" s="34">
        <f t="shared" si="160"/>
        <v>0</v>
      </c>
      <c r="AR312" s="43"/>
      <c r="AS312" s="67">
        <f t="shared" si="161"/>
        <v>0</v>
      </c>
      <c r="AT312" s="67">
        <f t="shared" si="162"/>
        <v>0</v>
      </c>
      <c r="AU312" s="67">
        <f t="shared" si="163"/>
        <v>0</v>
      </c>
      <c r="AV312" s="92" t="str">
        <f>IF(A312&gt;" ",A312,"")</f>
        <v/>
      </c>
      <c r="AW312" s="46" t="s">
        <v>107</v>
      </c>
      <c r="AX312" s="52"/>
      <c r="AZ312" s="50">
        <f>RANK(AU312,AU312:AU315,0)</f>
        <v>1</v>
      </c>
      <c r="BE312" s="52"/>
      <c r="BF312" s="52"/>
      <c r="BG312" s="52"/>
    </row>
    <row r="313" spans="1:59" ht="13.5" thickBot="1" x14ac:dyDescent="0.25">
      <c r="A313" s="25">
        <f>(A312)</f>
        <v>0</v>
      </c>
      <c r="B313" s="46">
        <f t="shared" si="164"/>
        <v>0</v>
      </c>
      <c r="C313" s="114"/>
      <c r="D313" s="47"/>
      <c r="E313" s="68"/>
      <c r="F313" s="65" t="e">
        <f>VLOOKUP(E313,d!$B$4:$C$27,2,FALSE)</f>
        <v>#N/A</v>
      </c>
      <c r="G313" s="65" t="b">
        <f t="shared" si="165"/>
        <v>1</v>
      </c>
      <c r="H313" s="34">
        <f t="shared" si="153"/>
        <v>0</v>
      </c>
      <c r="I313" s="57"/>
      <c r="J313" s="68"/>
      <c r="K313" s="65" t="e">
        <f>VLOOKUP(J313,d!$F$4:$G$27,2,FALSE)</f>
        <v>#N/A</v>
      </c>
      <c r="L313" s="65" t="b">
        <f t="shared" si="146"/>
        <v>1</v>
      </c>
      <c r="M313" s="34">
        <f t="shared" si="154"/>
        <v>0</v>
      </c>
      <c r="N313" s="66"/>
      <c r="O313" s="57"/>
      <c r="P313" s="65" t="e">
        <f>VLOOKUP(O313,d!$J$4:$K$27,2,FALSE)</f>
        <v>#N/A</v>
      </c>
      <c r="Q313" s="65" t="b">
        <f t="shared" si="147"/>
        <v>1</v>
      </c>
      <c r="R313" s="34">
        <f t="shared" si="155"/>
        <v>0</v>
      </c>
      <c r="S313" s="57"/>
      <c r="T313" s="76"/>
      <c r="U313" s="65" t="e">
        <f>VLOOKUP(T313,d!$N$4:$O$27,2,FALSE)</f>
        <v>#N/A</v>
      </c>
      <c r="V313" s="65" t="b">
        <f t="shared" si="148"/>
        <v>1</v>
      </c>
      <c r="W313" s="34">
        <f t="shared" si="156"/>
        <v>0</v>
      </c>
      <c r="X313" s="43"/>
      <c r="Y313" s="57"/>
      <c r="Z313" s="65" t="e">
        <f>VLOOKUP(Y313,d!$B$32:$C$55,2,FALSE)</f>
        <v>#N/A</v>
      </c>
      <c r="AA313" s="65" t="b">
        <f t="shared" si="149"/>
        <v>1</v>
      </c>
      <c r="AB313" s="34">
        <f t="shared" si="157"/>
        <v>0</v>
      </c>
      <c r="AC313" s="43"/>
      <c r="AD313" s="57"/>
      <c r="AE313" s="65" t="e">
        <f>VLOOKUP(AD313,d!$F$32:$G$55,2,FALSE)</f>
        <v>#N/A</v>
      </c>
      <c r="AF313" s="65" t="b">
        <f t="shared" si="150"/>
        <v>1</v>
      </c>
      <c r="AG313" s="34">
        <f t="shared" si="158"/>
        <v>0</v>
      </c>
      <c r="AH313" s="43"/>
      <c r="AI313" s="57"/>
      <c r="AJ313" s="65" t="e">
        <f>VLOOKUP(AI313,d!$J$32:$K$55,2,FALSE)</f>
        <v>#N/A</v>
      </c>
      <c r="AK313" s="65" t="b">
        <f t="shared" si="151"/>
        <v>1</v>
      </c>
      <c r="AL313" s="34">
        <f t="shared" si="159"/>
        <v>0</v>
      </c>
      <c r="AM313" s="43"/>
      <c r="AN313" s="57"/>
      <c r="AO313" s="65" t="e">
        <f>VLOOKUP(AN313,d!$N$32:$O$55,2,FALSE)</f>
        <v>#N/A</v>
      </c>
      <c r="AP313" s="65" t="b">
        <f t="shared" si="152"/>
        <v>1</v>
      </c>
      <c r="AQ313" s="34">
        <f t="shared" si="160"/>
        <v>0</v>
      </c>
      <c r="AR313" s="43"/>
      <c r="AS313" s="67">
        <f t="shared" si="161"/>
        <v>0</v>
      </c>
      <c r="AT313" s="67">
        <f t="shared" si="162"/>
        <v>0</v>
      </c>
      <c r="AU313" s="26">
        <f t="shared" si="163"/>
        <v>0</v>
      </c>
      <c r="AV313" s="91">
        <f>IF(B312="I",0,SUM(BA312:BA315))</f>
        <v>0</v>
      </c>
      <c r="AW313" s="91">
        <f>IF(AV313=0,0,RANK(AV313,BA$8:BA$1202,0))</f>
        <v>0</v>
      </c>
      <c r="AX313" s="52"/>
      <c r="AZ313" s="50">
        <f>RANK(AU313,AU312:AU315,0)</f>
        <v>1</v>
      </c>
      <c r="BE313" s="52"/>
      <c r="BF313" s="52"/>
      <c r="BG313" s="52"/>
    </row>
    <row r="314" spans="1:59" ht="13.5" thickBot="1" x14ac:dyDescent="0.25">
      <c r="A314" s="25">
        <f>(A313)</f>
        <v>0</v>
      </c>
      <c r="B314" s="46">
        <f t="shared" si="164"/>
        <v>0</v>
      </c>
      <c r="C314" s="114"/>
      <c r="D314" s="48"/>
      <c r="E314" s="68"/>
      <c r="F314" s="65" t="e">
        <f>VLOOKUP(E314,d!$B$4:$C$27,2,FALSE)</f>
        <v>#N/A</v>
      </c>
      <c r="G314" s="65" t="b">
        <f t="shared" si="165"/>
        <v>1</v>
      </c>
      <c r="H314" s="34">
        <f t="shared" si="153"/>
        <v>0</v>
      </c>
      <c r="I314" s="57"/>
      <c r="J314" s="68"/>
      <c r="K314" s="65" t="e">
        <f>VLOOKUP(J314,d!$F$4:$G$27,2,FALSE)</f>
        <v>#N/A</v>
      </c>
      <c r="L314" s="65" t="b">
        <f t="shared" si="146"/>
        <v>1</v>
      </c>
      <c r="M314" s="34">
        <f t="shared" si="154"/>
        <v>0</v>
      </c>
      <c r="N314" s="66"/>
      <c r="O314" s="57"/>
      <c r="P314" s="65" t="e">
        <f>VLOOKUP(O314,d!$J$4:$K$27,2,FALSE)</f>
        <v>#N/A</v>
      </c>
      <c r="Q314" s="65" t="b">
        <f t="shared" si="147"/>
        <v>1</v>
      </c>
      <c r="R314" s="34">
        <f t="shared" si="155"/>
        <v>0</v>
      </c>
      <c r="S314" s="57"/>
      <c r="T314" s="76"/>
      <c r="U314" s="65" t="e">
        <f>VLOOKUP(T314,d!$N$4:$O$27,2,FALSE)</f>
        <v>#N/A</v>
      </c>
      <c r="V314" s="65" t="b">
        <f t="shared" si="148"/>
        <v>1</v>
      </c>
      <c r="W314" s="34">
        <f t="shared" si="156"/>
        <v>0</v>
      </c>
      <c r="X314" s="43"/>
      <c r="Y314" s="57"/>
      <c r="Z314" s="65" t="e">
        <f>VLOOKUP(Y314,d!$B$32:$C$55,2,FALSE)</f>
        <v>#N/A</v>
      </c>
      <c r="AA314" s="65" t="b">
        <f t="shared" si="149"/>
        <v>1</v>
      </c>
      <c r="AB314" s="34">
        <f t="shared" si="157"/>
        <v>0</v>
      </c>
      <c r="AC314" s="43"/>
      <c r="AD314" s="57"/>
      <c r="AE314" s="65" t="e">
        <f>VLOOKUP(AD314,d!$F$32:$G$55,2,FALSE)</f>
        <v>#N/A</v>
      </c>
      <c r="AF314" s="65" t="b">
        <f t="shared" si="150"/>
        <v>1</v>
      </c>
      <c r="AG314" s="34">
        <f t="shared" si="158"/>
        <v>0</v>
      </c>
      <c r="AH314" s="43"/>
      <c r="AI314" s="57"/>
      <c r="AJ314" s="65" t="e">
        <f>VLOOKUP(AI314,d!$J$32:$K$55,2,FALSE)</f>
        <v>#N/A</v>
      </c>
      <c r="AK314" s="65" t="b">
        <f t="shared" si="151"/>
        <v>1</v>
      </c>
      <c r="AL314" s="34">
        <f t="shared" si="159"/>
        <v>0</v>
      </c>
      <c r="AM314" s="43"/>
      <c r="AN314" s="57"/>
      <c r="AO314" s="65" t="e">
        <f>VLOOKUP(AN314,d!$N$32:$O$55,2,FALSE)</f>
        <v>#N/A</v>
      </c>
      <c r="AP314" s="65" t="b">
        <f t="shared" si="152"/>
        <v>1</v>
      </c>
      <c r="AQ314" s="34">
        <f t="shared" si="160"/>
        <v>0</v>
      </c>
      <c r="AR314" s="43"/>
      <c r="AS314" s="67">
        <f t="shared" si="161"/>
        <v>0</v>
      </c>
      <c r="AT314" s="67">
        <f t="shared" si="162"/>
        <v>0</v>
      </c>
      <c r="AU314" s="26">
        <f t="shared" si="163"/>
        <v>0</v>
      </c>
      <c r="AV314" s="94">
        <f>IF(B312="I",0,SUM(BB312:BB315))</f>
        <v>0</v>
      </c>
      <c r="AW314" s="94">
        <f>IF(AV314=0,0,RANK(AV314,BB$8:BB$1202,0))</f>
        <v>0</v>
      </c>
      <c r="AX314" s="52"/>
      <c r="AZ314" s="50">
        <f>RANK(AU314,AU312:AU315,0)</f>
        <v>1</v>
      </c>
      <c r="BE314" s="52"/>
      <c r="BF314" s="52"/>
      <c r="BG314" s="52"/>
    </row>
    <row r="315" spans="1:59" ht="13.5" thickBot="1" x14ac:dyDescent="0.25">
      <c r="A315" s="46">
        <f>(A314)</f>
        <v>0</v>
      </c>
      <c r="B315" s="46">
        <f t="shared" si="164"/>
        <v>0</v>
      </c>
      <c r="C315" s="115"/>
      <c r="D315" s="49"/>
      <c r="E315" s="69"/>
      <c r="F315" s="70" t="e">
        <f>VLOOKUP(E315,d!$B$4:$C$27,2,FALSE)</f>
        <v>#N/A</v>
      </c>
      <c r="G315" s="70" t="b">
        <f t="shared" si="165"/>
        <v>1</v>
      </c>
      <c r="H315" s="96">
        <f t="shared" si="153"/>
        <v>0</v>
      </c>
      <c r="I315" s="71"/>
      <c r="J315" s="78"/>
      <c r="K315" s="70" t="e">
        <f>VLOOKUP(J315,d!$F$4:$G$27,2,FALSE)</f>
        <v>#N/A</v>
      </c>
      <c r="L315" s="70" t="b">
        <f t="shared" si="146"/>
        <v>1</v>
      </c>
      <c r="M315" s="96">
        <f t="shared" si="154"/>
        <v>0</v>
      </c>
      <c r="N315" s="72"/>
      <c r="O315" s="71"/>
      <c r="P315" s="70" t="e">
        <f>VLOOKUP(O315,d!$J$4:$K$27,2,FALSE)</f>
        <v>#N/A</v>
      </c>
      <c r="Q315" s="70" t="b">
        <f t="shared" si="147"/>
        <v>1</v>
      </c>
      <c r="R315" s="96">
        <f t="shared" si="155"/>
        <v>0</v>
      </c>
      <c r="S315" s="71"/>
      <c r="T315" s="79"/>
      <c r="U315" s="70" t="e">
        <f>VLOOKUP(T315,d!$N$4:$O$27,2,FALSE)</f>
        <v>#N/A</v>
      </c>
      <c r="V315" s="70" t="b">
        <f t="shared" si="148"/>
        <v>1</v>
      </c>
      <c r="W315" s="96">
        <f t="shared" si="156"/>
        <v>0</v>
      </c>
      <c r="X315" s="73"/>
      <c r="Y315" s="71"/>
      <c r="Z315" s="70" t="e">
        <f>VLOOKUP(Y315,d!$B$32:$C$55,2,FALSE)</f>
        <v>#N/A</v>
      </c>
      <c r="AA315" s="70" t="b">
        <f t="shared" si="149"/>
        <v>1</v>
      </c>
      <c r="AB315" s="96">
        <f t="shared" si="157"/>
        <v>0</v>
      </c>
      <c r="AC315" s="73"/>
      <c r="AD315" s="71"/>
      <c r="AE315" s="70" t="e">
        <f>VLOOKUP(AD315,d!$F$32:$G$55,2,FALSE)</f>
        <v>#N/A</v>
      </c>
      <c r="AF315" s="70" t="b">
        <f t="shared" si="150"/>
        <v>1</v>
      </c>
      <c r="AG315" s="96">
        <f t="shared" si="158"/>
        <v>0</v>
      </c>
      <c r="AH315" s="73"/>
      <c r="AI315" s="71"/>
      <c r="AJ315" s="70" t="e">
        <f>VLOOKUP(AI315,d!$J$32:$K$55,2,FALSE)</f>
        <v>#N/A</v>
      </c>
      <c r="AK315" s="70" t="b">
        <f t="shared" si="151"/>
        <v>1</v>
      </c>
      <c r="AL315" s="96">
        <f t="shared" si="159"/>
        <v>0</v>
      </c>
      <c r="AM315" s="73"/>
      <c r="AN315" s="71"/>
      <c r="AO315" s="70" t="e">
        <f>VLOOKUP(AN315,d!$N$32:$O$55,2,FALSE)</f>
        <v>#N/A</v>
      </c>
      <c r="AP315" s="70" t="b">
        <f t="shared" si="152"/>
        <v>1</v>
      </c>
      <c r="AQ315" s="96">
        <f t="shared" si="160"/>
        <v>0</v>
      </c>
      <c r="AR315" s="73"/>
      <c r="AS315" s="74">
        <f t="shared" si="161"/>
        <v>0</v>
      </c>
      <c r="AT315" s="74">
        <f t="shared" si="162"/>
        <v>0</v>
      </c>
      <c r="AU315" s="75">
        <f t="shared" si="163"/>
        <v>0</v>
      </c>
      <c r="AV315" s="90">
        <f>IF(B312="I",0,(AU312+AU313+AU314+AU315-AY315))</f>
        <v>0</v>
      </c>
      <c r="AW315" s="93">
        <f>IF(B312="I",0,IF(BD315&gt;BD$6,0,BD315))</f>
        <v>0</v>
      </c>
      <c r="AX315" s="119">
        <f>MIN(AS312:AS315)</f>
        <v>0</v>
      </c>
      <c r="AY315" s="50">
        <f>MIN(AU312:AU315)</f>
        <v>0</v>
      </c>
      <c r="AZ315" s="50">
        <f>RANK(AU315,AU312:AU315,0)</f>
        <v>1</v>
      </c>
      <c r="BA315" s="118">
        <f>SUM(AS312:AS315)-AX315</f>
        <v>0</v>
      </c>
      <c r="BB315" s="118">
        <f>SUM(AT312:AT315)-(AY315-AX315)</f>
        <v>0</v>
      </c>
      <c r="BC315" s="52">
        <f>IF(B312="I","",IF(SUM(BA312:BB315)=0,AV315,SUM(BA312:BB315)))</f>
        <v>0</v>
      </c>
      <c r="BD315" s="52" t="str">
        <f>IF(B312="I","",IF(BC315=0,"",RANK(BC315,BC$8:BC$500,0)))</f>
        <v/>
      </c>
      <c r="BE315" s="52"/>
      <c r="BF315" s="52"/>
      <c r="BG315" s="52"/>
    </row>
    <row r="316" spans="1:59" ht="13.5" thickBot="1" x14ac:dyDescent="0.25">
      <c r="A316" s="28"/>
      <c r="B316" s="46"/>
      <c r="C316" s="114" t="s">
        <v>269</v>
      </c>
      <c r="D316" s="47"/>
      <c r="E316" s="57"/>
      <c r="F316" s="65" t="e">
        <f>VLOOKUP(E316,d!$B$4:$C$27,2,FALSE)</f>
        <v>#N/A</v>
      </c>
      <c r="G316" s="65" t="b">
        <f t="shared" si="165"/>
        <v>1</v>
      </c>
      <c r="H316" s="34">
        <f t="shared" si="153"/>
        <v>0</v>
      </c>
      <c r="I316" s="43"/>
      <c r="J316" s="57"/>
      <c r="K316" s="65" t="e">
        <f>VLOOKUP(J316,d!$F$4:$G$27,2,FALSE)</f>
        <v>#N/A</v>
      </c>
      <c r="L316" s="65" t="b">
        <f t="shared" si="146"/>
        <v>1</v>
      </c>
      <c r="M316" s="34">
        <f t="shared" si="154"/>
        <v>0</v>
      </c>
      <c r="N316" s="66"/>
      <c r="O316" s="57"/>
      <c r="P316" s="65" t="e">
        <f>VLOOKUP(O316,d!$J$4:$K$27,2,FALSE)</f>
        <v>#N/A</v>
      </c>
      <c r="Q316" s="65" t="b">
        <f t="shared" si="147"/>
        <v>1</v>
      </c>
      <c r="R316" s="34">
        <f t="shared" si="155"/>
        <v>0</v>
      </c>
      <c r="S316" s="57"/>
      <c r="T316" s="76"/>
      <c r="U316" s="65" t="e">
        <f>VLOOKUP(T316,d!$N$4:$O$27,2,FALSE)</f>
        <v>#N/A</v>
      </c>
      <c r="V316" s="65" t="b">
        <f t="shared" si="148"/>
        <v>1</v>
      </c>
      <c r="W316" s="34">
        <f t="shared" si="156"/>
        <v>0</v>
      </c>
      <c r="X316" s="43"/>
      <c r="Y316" s="57"/>
      <c r="Z316" s="65" t="e">
        <f>VLOOKUP(Y316,d!$B$32:$C$55,2,FALSE)</f>
        <v>#N/A</v>
      </c>
      <c r="AA316" s="65" t="b">
        <f t="shared" si="149"/>
        <v>1</v>
      </c>
      <c r="AB316" s="34">
        <f t="shared" si="157"/>
        <v>0</v>
      </c>
      <c r="AC316" s="43"/>
      <c r="AD316" s="57"/>
      <c r="AE316" s="65" t="e">
        <f>VLOOKUP(AD316,d!$F$32:$G$55,2,FALSE)</f>
        <v>#N/A</v>
      </c>
      <c r="AF316" s="65" t="b">
        <f t="shared" si="150"/>
        <v>1</v>
      </c>
      <c r="AG316" s="34">
        <f t="shared" si="158"/>
        <v>0</v>
      </c>
      <c r="AH316" s="43"/>
      <c r="AI316" s="57"/>
      <c r="AJ316" s="65" t="e">
        <f>VLOOKUP(AI316,d!$J$32:$K$55,2,FALSE)</f>
        <v>#N/A</v>
      </c>
      <c r="AK316" s="65" t="b">
        <f t="shared" si="151"/>
        <v>1</v>
      </c>
      <c r="AL316" s="34">
        <f t="shared" si="159"/>
        <v>0</v>
      </c>
      <c r="AM316" s="43"/>
      <c r="AN316" s="57"/>
      <c r="AO316" s="65" t="e">
        <f>VLOOKUP(AN316,d!$N$32:$O$55,2,FALSE)</f>
        <v>#N/A</v>
      </c>
      <c r="AP316" s="65" t="b">
        <f t="shared" si="152"/>
        <v>1</v>
      </c>
      <c r="AQ316" s="34">
        <f t="shared" si="160"/>
        <v>0</v>
      </c>
      <c r="AR316" s="43"/>
      <c r="AS316" s="67">
        <f t="shared" si="161"/>
        <v>0</v>
      </c>
      <c r="AT316" s="67">
        <f t="shared" si="162"/>
        <v>0</v>
      </c>
      <c r="AU316" s="67">
        <f t="shared" si="163"/>
        <v>0</v>
      </c>
      <c r="AV316" s="92" t="str">
        <f>IF(A316&gt;" ",A316,"")</f>
        <v/>
      </c>
      <c r="AW316" s="46" t="s">
        <v>107</v>
      </c>
      <c r="AX316" s="52"/>
      <c r="AZ316" s="50">
        <f>RANK(AU316,AU316:AU319,0)</f>
        <v>1</v>
      </c>
      <c r="BE316" s="52"/>
      <c r="BF316" s="52"/>
      <c r="BG316" s="52"/>
    </row>
    <row r="317" spans="1:59" ht="13.5" thickBot="1" x14ac:dyDescent="0.25">
      <c r="A317" s="25">
        <f>(A316)</f>
        <v>0</v>
      </c>
      <c r="B317" s="46">
        <f t="shared" si="164"/>
        <v>0</v>
      </c>
      <c r="C317" s="114" t="s">
        <v>270</v>
      </c>
      <c r="D317" s="47"/>
      <c r="E317" s="68"/>
      <c r="F317" s="65" t="e">
        <f>VLOOKUP(E317,d!$B$4:$C$27,2,FALSE)</f>
        <v>#N/A</v>
      </c>
      <c r="G317" s="65" t="b">
        <f t="shared" si="165"/>
        <v>1</v>
      </c>
      <c r="H317" s="34">
        <f t="shared" si="153"/>
        <v>0</v>
      </c>
      <c r="I317" s="57"/>
      <c r="J317" s="68"/>
      <c r="K317" s="65" t="e">
        <f>VLOOKUP(J317,d!$F$4:$G$27,2,FALSE)</f>
        <v>#N/A</v>
      </c>
      <c r="L317" s="65" t="b">
        <f t="shared" si="146"/>
        <v>1</v>
      </c>
      <c r="M317" s="34">
        <f t="shared" si="154"/>
        <v>0</v>
      </c>
      <c r="N317" s="66"/>
      <c r="O317" s="57"/>
      <c r="P317" s="65" t="e">
        <f>VLOOKUP(O317,d!$J$4:$K$27,2,FALSE)</f>
        <v>#N/A</v>
      </c>
      <c r="Q317" s="65" t="b">
        <f t="shared" si="147"/>
        <v>1</v>
      </c>
      <c r="R317" s="34">
        <f t="shared" si="155"/>
        <v>0</v>
      </c>
      <c r="S317" s="57"/>
      <c r="T317" s="76"/>
      <c r="U317" s="65" t="e">
        <f>VLOOKUP(T317,d!$N$4:$O$27,2,FALSE)</f>
        <v>#N/A</v>
      </c>
      <c r="V317" s="65" t="b">
        <f t="shared" si="148"/>
        <v>1</v>
      </c>
      <c r="W317" s="34">
        <f t="shared" si="156"/>
        <v>0</v>
      </c>
      <c r="X317" s="43"/>
      <c r="Y317" s="57"/>
      <c r="Z317" s="65" t="e">
        <f>VLOOKUP(Y317,d!$B$32:$C$55,2,FALSE)</f>
        <v>#N/A</v>
      </c>
      <c r="AA317" s="65" t="b">
        <f t="shared" si="149"/>
        <v>1</v>
      </c>
      <c r="AB317" s="34">
        <f t="shared" si="157"/>
        <v>0</v>
      </c>
      <c r="AC317" s="43"/>
      <c r="AD317" s="57"/>
      <c r="AE317" s="65" t="e">
        <f>VLOOKUP(AD317,d!$F$32:$G$55,2,FALSE)</f>
        <v>#N/A</v>
      </c>
      <c r="AF317" s="65" t="b">
        <f t="shared" si="150"/>
        <v>1</v>
      </c>
      <c r="AG317" s="34">
        <f t="shared" si="158"/>
        <v>0</v>
      </c>
      <c r="AH317" s="43"/>
      <c r="AI317" s="57"/>
      <c r="AJ317" s="65" t="e">
        <f>VLOOKUP(AI317,d!$J$32:$K$55,2,FALSE)</f>
        <v>#N/A</v>
      </c>
      <c r="AK317" s="65" t="b">
        <f t="shared" si="151"/>
        <v>1</v>
      </c>
      <c r="AL317" s="34">
        <f t="shared" si="159"/>
        <v>0</v>
      </c>
      <c r="AM317" s="43"/>
      <c r="AN317" s="57"/>
      <c r="AO317" s="65" t="e">
        <f>VLOOKUP(AN317,d!$N$32:$O$55,2,FALSE)</f>
        <v>#N/A</v>
      </c>
      <c r="AP317" s="65" t="b">
        <f t="shared" si="152"/>
        <v>1</v>
      </c>
      <c r="AQ317" s="34">
        <f t="shared" si="160"/>
        <v>0</v>
      </c>
      <c r="AR317" s="43"/>
      <c r="AS317" s="67">
        <f t="shared" si="161"/>
        <v>0</v>
      </c>
      <c r="AT317" s="67">
        <f t="shared" si="162"/>
        <v>0</v>
      </c>
      <c r="AU317" s="26">
        <f t="shared" si="163"/>
        <v>0</v>
      </c>
      <c r="AV317" s="91">
        <f>IF(B316="I",0,SUM(BA316:BA319))</f>
        <v>0</v>
      </c>
      <c r="AW317" s="91">
        <f>IF(AV317=0,0,RANK(AV317,BA$8:BA$1202,0))</f>
        <v>0</v>
      </c>
      <c r="AX317" s="52"/>
      <c r="AZ317" s="50">
        <f>RANK(AU317,AU316:AU319,0)</f>
        <v>1</v>
      </c>
      <c r="BE317" s="52"/>
      <c r="BF317" s="52"/>
      <c r="BG317" s="52"/>
    </row>
    <row r="318" spans="1:59" ht="13.5" thickBot="1" x14ac:dyDescent="0.25">
      <c r="A318" s="25">
        <f>(A317)</f>
        <v>0</v>
      </c>
      <c r="B318" s="46">
        <f t="shared" si="164"/>
        <v>0</v>
      </c>
      <c r="C318" s="114" t="s">
        <v>271</v>
      </c>
      <c r="D318" s="48"/>
      <c r="E318" s="68"/>
      <c r="F318" s="65" t="e">
        <f>VLOOKUP(E318,d!$B$4:$C$27,2,FALSE)</f>
        <v>#N/A</v>
      </c>
      <c r="G318" s="65" t="b">
        <f t="shared" si="165"/>
        <v>1</v>
      </c>
      <c r="H318" s="34">
        <f t="shared" si="153"/>
        <v>0</v>
      </c>
      <c r="I318" s="57"/>
      <c r="J318" s="68"/>
      <c r="K318" s="65" t="e">
        <f>VLOOKUP(J318,d!$F$4:$G$27,2,FALSE)</f>
        <v>#N/A</v>
      </c>
      <c r="L318" s="65" t="b">
        <f t="shared" si="146"/>
        <v>1</v>
      </c>
      <c r="M318" s="34">
        <f t="shared" si="154"/>
        <v>0</v>
      </c>
      <c r="N318" s="66"/>
      <c r="O318" s="57"/>
      <c r="P318" s="65" t="e">
        <f>VLOOKUP(O318,d!$J$4:$K$27,2,FALSE)</f>
        <v>#N/A</v>
      </c>
      <c r="Q318" s="65" t="b">
        <f t="shared" si="147"/>
        <v>1</v>
      </c>
      <c r="R318" s="34">
        <f t="shared" si="155"/>
        <v>0</v>
      </c>
      <c r="S318" s="57"/>
      <c r="T318" s="76"/>
      <c r="U318" s="65" t="e">
        <f>VLOOKUP(T318,d!$N$4:$O$27,2,FALSE)</f>
        <v>#N/A</v>
      </c>
      <c r="V318" s="65" t="b">
        <f t="shared" si="148"/>
        <v>1</v>
      </c>
      <c r="W318" s="34">
        <f t="shared" si="156"/>
        <v>0</v>
      </c>
      <c r="X318" s="43"/>
      <c r="Y318" s="57"/>
      <c r="Z318" s="65" t="e">
        <f>VLOOKUP(Y318,d!$B$32:$C$55,2,FALSE)</f>
        <v>#N/A</v>
      </c>
      <c r="AA318" s="65" t="b">
        <f t="shared" si="149"/>
        <v>1</v>
      </c>
      <c r="AB318" s="34">
        <f t="shared" si="157"/>
        <v>0</v>
      </c>
      <c r="AC318" s="43"/>
      <c r="AD318" s="57"/>
      <c r="AE318" s="65" t="e">
        <f>VLOOKUP(AD318,d!$F$32:$G$55,2,FALSE)</f>
        <v>#N/A</v>
      </c>
      <c r="AF318" s="65" t="b">
        <f t="shared" si="150"/>
        <v>1</v>
      </c>
      <c r="AG318" s="34">
        <f t="shared" si="158"/>
        <v>0</v>
      </c>
      <c r="AH318" s="43"/>
      <c r="AI318" s="57"/>
      <c r="AJ318" s="65" t="e">
        <f>VLOOKUP(AI318,d!$J$32:$K$55,2,FALSE)</f>
        <v>#N/A</v>
      </c>
      <c r="AK318" s="65" t="b">
        <f t="shared" si="151"/>
        <v>1</v>
      </c>
      <c r="AL318" s="34">
        <f t="shared" si="159"/>
        <v>0</v>
      </c>
      <c r="AM318" s="43"/>
      <c r="AN318" s="57"/>
      <c r="AO318" s="65" t="e">
        <f>VLOOKUP(AN318,d!$N$32:$O$55,2,FALSE)</f>
        <v>#N/A</v>
      </c>
      <c r="AP318" s="65" t="b">
        <f t="shared" si="152"/>
        <v>1</v>
      </c>
      <c r="AQ318" s="34">
        <f t="shared" si="160"/>
        <v>0</v>
      </c>
      <c r="AR318" s="43"/>
      <c r="AS318" s="67">
        <f t="shared" si="161"/>
        <v>0</v>
      </c>
      <c r="AT318" s="67">
        <f t="shared" si="162"/>
        <v>0</v>
      </c>
      <c r="AU318" s="26">
        <f t="shared" si="163"/>
        <v>0</v>
      </c>
      <c r="AV318" s="94">
        <f>IF(B316="I",0,SUM(BB316:BB319))</f>
        <v>0</v>
      </c>
      <c r="AW318" s="94">
        <f>IF(AV318=0,0,RANK(AV318,BB$8:BB$1202,0))</f>
        <v>0</v>
      </c>
      <c r="AX318" s="52"/>
      <c r="AZ318" s="50">
        <f>RANK(AU318,AU316:AU319,0)</f>
        <v>1</v>
      </c>
      <c r="BE318" s="52"/>
      <c r="BF318" s="52"/>
      <c r="BG318" s="52"/>
    </row>
    <row r="319" spans="1:59" ht="13.5" thickBot="1" x14ac:dyDescent="0.25">
      <c r="A319" s="46">
        <f>(A318)</f>
        <v>0</v>
      </c>
      <c r="B319" s="46">
        <f t="shared" si="164"/>
        <v>0</v>
      </c>
      <c r="C319" s="115" t="s">
        <v>272</v>
      </c>
      <c r="D319" s="49"/>
      <c r="E319" s="69"/>
      <c r="F319" s="70" t="e">
        <f>VLOOKUP(E319,d!$B$4:$C$27,2,FALSE)</f>
        <v>#N/A</v>
      </c>
      <c r="G319" s="70" t="b">
        <f t="shared" si="165"/>
        <v>1</v>
      </c>
      <c r="H319" s="96">
        <f t="shared" si="153"/>
        <v>0</v>
      </c>
      <c r="I319" s="71"/>
      <c r="J319" s="78"/>
      <c r="K319" s="70" t="e">
        <f>VLOOKUP(J319,d!$F$4:$G$27,2,FALSE)</f>
        <v>#N/A</v>
      </c>
      <c r="L319" s="70" t="b">
        <f t="shared" si="146"/>
        <v>1</v>
      </c>
      <c r="M319" s="96">
        <f t="shared" si="154"/>
        <v>0</v>
      </c>
      <c r="N319" s="72"/>
      <c r="O319" s="71"/>
      <c r="P319" s="70" t="e">
        <f>VLOOKUP(O319,d!$J$4:$K$27,2,FALSE)</f>
        <v>#N/A</v>
      </c>
      <c r="Q319" s="70" t="b">
        <f t="shared" si="147"/>
        <v>1</v>
      </c>
      <c r="R319" s="96">
        <f t="shared" si="155"/>
        <v>0</v>
      </c>
      <c r="S319" s="71"/>
      <c r="T319" s="79"/>
      <c r="U319" s="70" t="e">
        <f>VLOOKUP(T319,d!$N$4:$O$27,2,FALSE)</f>
        <v>#N/A</v>
      </c>
      <c r="V319" s="70" t="b">
        <f t="shared" si="148"/>
        <v>1</v>
      </c>
      <c r="W319" s="96">
        <f t="shared" si="156"/>
        <v>0</v>
      </c>
      <c r="X319" s="73"/>
      <c r="Y319" s="71"/>
      <c r="Z319" s="70" t="e">
        <f>VLOOKUP(Y319,d!$B$32:$C$55,2,FALSE)</f>
        <v>#N/A</v>
      </c>
      <c r="AA319" s="70" t="b">
        <f t="shared" si="149"/>
        <v>1</v>
      </c>
      <c r="AB319" s="96">
        <f t="shared" si="157"/>
        <v>0</v>
      </c>
      <c r="AC319" s="73"/>
      <c r="AD319" s="71"/>
      <c r="AE319" s="70" t="e">
        <f>VLOOKUP(AD319,d!$F$32:$G$55,2,FALSE)</f>
        <v>#N/A</v>
      </c>
      <c r="AF319" s="70" t="b">
        <f t="shared" si="150"/>
        <v>1</v>
      </c>
      <c r="AG319" s="96">
        <f t="shared" si="158"/>
        <v>0</v>
      </c>
      <c r="AH319" s="73"/>
      <c r="AI319" s="71"/>
      <c r="AJ319" s="70" t="e">
        <f>VLOOKUP(AI319,d!$J$32:$K$55,2,FALSE)</f>
        <v>#N/A</v>
      </c>
      <c r="AK319" s="70" t="b">
        <f t="shared" si="151"/>
        <v>1</v>
      </c>
      <c r="AL319" s="96">
        <f t="shared" si="159"/>
        <v>0</v>
      </c>
      <c r="AM319" s="73"/>
      <c r="AN319" s="71"/>
      <c r="AO319" s="70" t="e">
        <f>VLOOKUP(AN319,d!$N$32:$O$55,2,FALSE)</f>
        <v>#N/A</v>
      </c>
      <c r="AP319" s="70" t="b">
        <f t="shared" si="152"/>
        <v>1</v>
      </c>
      <c r="AQ319" s="96">
        <f t="shared" si="160"/>
        <v>0</v>
      </c>
      <c r="AR319" s="73"/>
      <c r="AS319" s="74">
        <f t="shared" si="161"/>
        <v>0</v>
      </c>
      <c r="AT319" s="74">
        <f t="shared" si="162"/>
        <v>0</v>
      </c>
      <c r="AU319" s="75">
        <f t="shared" si="163"/>
        <v>0</v>
      </c>
      <c r="AV319" s="90">
        <f>IF(B316="I",0,(AU316+AU317+AU318+AU319-AY319))</f>
        <v>0</v>
      </c>
      <c r="AW319" s="93">
        <f>IF(B316="I",0,IF(BD319&gt;BD$6,0,BD319))</f>
        <v>0</v>
      </c>
      <c r="AX319" s="119">
        <f>MIN(AS316:AS319)</f>
        <v>0</v>
      </c>
      <c r="AY319" s="50">
        <f>MIN(AU316:AU319)</f>
        <v>0</v>
      </c>
      <c r="AZ319" s="50">
        <f>RANK(AU319,AU316:AU319,0)</f>
        <v>1</v>
      </c>
      <c r="BA319" s="118">
        <f>SUM(AS316:AS319)-AX319</f>
        <v>0</v>
      </c>
      <c r="BB319" s="118">
        <f>SUM(AT316:AT319)-(AY319-AX319)</f>
        <v>0</v>
      </c>
      <c r="BC319" s="52">
        <f>IF(B316="I","",IF(SUM(BA316:BB319)=0,AV319,SUM(BA316:BB319)))</f>
        <v>0</v>
      </c>
      <c r="BD319" s="52" t="str">
        <f>IF(B316="I","",IF(BC319=0,"",RANK(BC319,BC$8:BC$500,0)))</f>
        <v/>
      </c>
      <c r="BE319" s="52"/>
      <c r="BF319" s="52"/>
      <c r="BG319" s="52"/>
    </row>
    <row r="320" spans="1:59" ht="13.5" thickBot="1" x14ac:dyDescent="0.25">
      <c r="A320" s="28"/>
      <c r="B320" s="46"/>
      <c r="C320" s="114" t="s">
        <v>273</v>
      </c>
      <c r="D320" s="47"/>
      <c r="E320" s="57"/>
      <c r="F320" s="65" t="e">
        <f>VLOOKUP(E320,d!$B$4:$C$27,2,FALSE)</f>
        <v>#N/A</v>
      </c>
      <c r="G320" s="65" t="b">
        <f t="shared" si="165"/>
        <v>1</v>
      </c>
      <c r="H320" s="34">
        <f t="shared" si="153"/>
        <v>0</v>
      </c>
      <c r="I320" s="43"/>
      <c r="J320" s="57"/>
      <c r="K320" s="65" t="e">
        <f>VLOOKUP(J320,d!$F$4:$G$27,2,FALSE)</f>
        <v>#N/A</v>
      </c>
      <c r="L320" s="65" t="b">
        <f t="shared" si="146"/>
        <v>1</v>
      </c>
      <c r="M320" s="34">
        <f t="shared" si="154"/>
        <v>0</v>
      </c>
      <c r="N320" s="66"/>
      <c r="O320" s="57"/>
      <c r="P320" s="65" t="e">
        <f>VLOOKUP(O320,d!$J$4:$K$27,2,FALSE)</f>
        <v>#N/A</v>
      </c>
      <c r="Q320" s="65" t="b">
        <f t="shared" si="147"/>
        <v>1</v>
      </c>
      <c r="R320" s="34">
        <f t="shared" si="155"/>
        <v>0</v>
      </c>
      <c r="S320" s="57"/>
      <c r="T320" s="76"/>
      <c r="U320" s="65" t="e">
        <f>VLOOKUP(T320,d!$N$4:$O$27,2,FALSE)</f>
        <v>#N/A</v>
      </c>
      <c r="V320" s="65" t="b">
        <f t="shared" si="148"/>
        <v>1</v>
      </c>
      <c r="W320" s="34">
        <f t="shared" si="156"/>
        <v>0</v>
      </c>
      <c r="X320" s="43"/>
      <c r="Y320" s="57"/>
      <c r="Z320" s="65" t="e">
        <f>VLOOKUP(Y320,d!$B$32:$C$55,2,FALSE)</f>
        <v>#N/A</v>
      </c>
      <c r="AA320" s="65" t="b">
        <f t="shared" si="149"/>
        <v>1</v>
      </c>
      <c r="AB320" s="34">
        <f t="shared" si="157"/>
        <v>0</v>
      </c>
      <c r="AC320" s="43"/>
      <c r="AD320" s="57"/>
      <c r="AE320" s="65" t="e">
        <f>VLOOKUP(AD320,d!$F$32:$G$55,2,FALSE)</f>
        <v>#N/A</v>
      </c>
      <c r="AF320" s="65" t="b">
        <f t="shared" si="150"/>
        <v>1</v>
      </c>
      <c r="AG320" s="34">
        <f t="shared" si="158"/>
        <v>0</v>
      </c>
      <c r="AH320" s="43"/>
      <c r="AI320" s="57"/>
      <c r="AJ320" s="65" t="e">
        <f>VLOOKUP(AI320,d!$J$32:$K$55,2,FALSE)</f>
        <v>#N/A</v>
      </c>
      <c r="AK320" s="65" t="b">
        <f t="shared" si="151"/>
        <v>1</v>
      </c>
      <c r="AL320" s="34">
        <f t="shared" si="159"/>
        <v>0</v>
      </c>
      <c r="AM320" s="43"/>
      <c r="AN320" s="57"/>
      <c r="AO320" s="65" t="e">
        <f>VLOOKUP(AN320,d!$N$32:$O$55,2,FALSE)</f>
        <v>#N/A</v>
      </c>
      <c r="AP320" s="65" t="b">
        <f t="shared" si="152"/>
        <v>1</v>
      </c>
      <c r="AQ320" s="34">
        <f t="shared" si="160"/>
        <v>0</v>
      </c>
      <c r="AR320" s="43"/>
      <c r="AS320" s="67">
        <f t="shared" si="161"/>
        <v>0</v>
      </c>
      <c r="AT320" s="67">
        <f t="shared" si="162"/>
        <v>0</v>
      </c>
      <c r="AU320" s="67">
        <f t="shared" si="163"/>
        <v>0</v>
      </c>
      <c r="AV320" s="92" t="str">
        <f>IF(A320&gt;" ",A320,"")</f>
        <v/>
      </c>
      <c r="AW320" s="46" t="s">
        <v>107</v>
      </c>
      <c r="AX320" s="52"/>
      <c r="AZ320" s="50">
        <f>RANK(AU320,AU320:AU323,0)</f>
        <v>1</v>
      </c>
      <c r="BE320" s="52"/>
      <c r="BF320" s="52"/>
      <c r="BG320" s="52"/>
    </row>
    <row r="321" spans="1:59" ht="13.5" thickBot="1" x14ac:dyDescent="0.25">
      <c r="A321" s="25">
        <f>(A320)</f>
        <v>0</v>
      </c>
      <c r="B321" s="46">
        <f t="shared" si="164"/>
        <v>0</v>
      </c>
      <c r="C321" s="114" t="s">
        <v>274</v>
      </c>
      <c r="D321" s="47"/>
      <c r="E321" s="68"/>
      <c r="F321" s="65" t="e">
        <f>VLOOKUP(E321,d!$B$4:$C$27,2,FALSE)</f>
        <v>#N/A</v>
      </c>
      <c r="G321" s="65" t="b">
        <f t="shared" si="165"/>
        <v>1</v>
      </c>
      <c r="H321" s="34">
        <f t="shared" si="153"/>
        <v>0</v>
      </c>
      <c r="I321" s="57"/>
      <c r="J321" s="68"/>
      <c r="K321" s="65" t="e">
        <f>VLOOKUP(J321,d!$F$4:$G$27,2,FALSE)</f>
        <v>#N/A</v>
      </c>
      <c r="L321" s="65" t="b">
        <f t="shared" si="146"/>
        <v>1</v>
      </c>
      <c r="M321" s="34">
        <f t="shared" si="154"/>
        <v>0</v>
      </c>
      <c r="N321" s="66"/>
      <c r="O321" s="57"/>
      <c r="P321" s="65" t="e">
        <f>VLOOKUP(O321,d!$J$4:$K$27,2,FALSE)</f>
        <v>#N/A</v>
      </c>
      <c r="Q321" s="65" t="b">
        <f t="shared" si="147"/>
        <v>1</v>
      </c>
      <c r="R321" s="34">
        <f t="shared" si="155"/>
        <v>0</v>
      </c>
      <c r="S321" s="57"/>
      <c r="T321" s="76"/>
      <c r="U321" s="65" t="e">
        <f>VLOOKUP(T321,d!$N$4:$O$27,2,FALSE)</f>
        <v>#N/A</v>
      </c>
      <c r="V321" s="65" t="b">
        <f t="shared" si="148"/>
        <v>1</v>
      </c>
      <c r="W321" s="34">
        <f t="shared" si="156"/>
        <v>0</v>
      </c>
      <c r="X321" s="43"/>
      <c r="Y321" s="57"/>
      <c r="Z321" s="65" t="e">
        <f>VLOOKUP(Y321,d!$B$32:$C$55,2,FALSE)</f>
        <v>#N/A</v>
      </c>
      <c r="AA321" s="65" t="b">
        <f t="shared" si="149"/>
        <v>1</v>
      </c>
      <c r="AB321" s="34">
        <f t="shared" si="157"/>
        <v>0</v>
      </c>
      <c r="AC321" s="43"/>
      <c r="AD321" s="57"/>
      <c r="AE321" s="65" t="e">
        <f>VLOOKUP(AD321,d!$F$32:$G$55,2,FALSE)</f>
        <v>#N/A</v>
      </c>
      <c r="AF321" s="65" t="b">
        <f t="shared" si="150"/>
        <v>1</v>
      </c>
      <c r="AG321" s="34">
        <f t="shared" si="158"/>
        <v>0</v>
      </c>
      <c r="AH321" s="43"/>
      <c r="AI321" s="57"/>
      <c r="AJ321" s="65" t="e">
        <f>VLOOKUP(AI321,d!$J$32:$K$55,2,FALSE)</f>
        <v>#N/A</v>
      </c>
      <c r="AK321" s="65" t="b">
        <f t="shared" si="151"/>
        <v>1</v>
      </c>
      <c r="AL321" s="34">
        <f t="shared" si="159"/>
        <v>0</v>
      </c>
      <c r="AM321" s="43"/>
      <c r="AN321" s="57"/>
      <c r="AO321" s="65" t="e">
        <f>VLOOKUP(AN321,d!$N$32:$O$55,2,FALSE)</f>
        <v>#N/A</v>
      </c>
      <c r="AP321" s="65" t="b">
        <f t="shared" si="152"/>
        <v>1</v>
      </c>
      <c r="AQ321" s="34">
        <f t="shared" si="160"/>
        <v>0</v>
      </c>
      <c r="AR321" s="43"/>
      <c r="AS321" s="67">
        <f t="shared" si="161"/>
        <v>0</v>
      </c>
      <c r="AT321" s="67">
        <f t="shared" si="162"/>
        <v>0</v>
      </c>
      <c r="AU321" s="26">
        <f t="shared" si="163"/>
        <v>0</v>
      </c>
      <c r="AV321" s="91">
        <f>IF(B320="I",0,SUM(BA320:BA323))</f>
        <v>0</v>
      </c>
      <c r="AW321" s="91">
        <f>IF(AV321=0,0,RANK(AV321,BA$8:BA$1202,0))</f>
        <v>0</v>
      </c>
      <c r="AX321" s="52"/>
      <c r="AZ321" s="50">
        <f>RANK(AU321,AU320:AU323,0)</f>
        <v>1</v>
      </c>
      <c r="BE321" s="52"/>
      <c r="BF321" s="52"/>
      <c r="BG321" s="52"/>
    </row>
    <row r="322" spans="1:59" ht="13.5" thickBot="1" x14ac:dyDescent="0.25">
      <c r="A322" s="25">
        <f>(A321)</f>
        <v>0</v>
      </c>
      <c r="B322" s="46">
        <f t="shared" si="164"/>
        <v>0</v>
      </c>
      <c r="C322" s="114" t="s">
        <v>275</v>
      </c>
      <c r="D322" s="48"/>
      <c r="E322" s="68"/>
      <c r="F322" s="65" t="e">
        <f>VLOOKUP(E322,d!$B$4:$C$27,2,FALSE)</f>
        <v>#N/A</v>
      </c>
      <c r="G322" s="65" t="b">
        <f t="shared" si="165"/>
        <v>1</v>
      </c>
      <c r="H322" s="34">
        <f t="shared" si="153"/>
        <v>0</v>
      </c>
      <c r="I322" s="57"/>
      <c r="J322" s="68"/>
      <c r="K322" s="65" t="e">
        <f>VLOOKUP(J322,d!$F$4:$G$27,2,FALSE)</f>
        <v>#N/A</v>
      </c>
      <c r="L322" s="65" t="b">
        <f t="shared" si="146"/>
        <v>1</v>
      </c>
      <c r="M322" s="34">
        <f t="shared" si="154"/>
        <v>0</v>
      </c>
      <c r="N322" s="66"/>
      <c r="O322" s="57"/>
      <c r="P322" s="65" t="e">
        <f>VLOOKUP(O322,d!$J$4:$K$27,2,FALSE)</f>
        <v>#N/A</v>
      </c>
      <c r="Q322" s="65" t="b">
        <f t="shared" si="147"/>
        <v>1</v>
      </c>
      <c r="R322" s="34">
        <f t="shared" si="155"/>
        <v>0</v>
      </c>
      <c r="S322" s="57"/>
      <c r="T322" s="76"/>
      <c r="U322" s="65" t="e">
        <f>VLOOKUP(T322,d!$N$4:$O$27,2,FALSE)</f>
        <v>#N/A</v>
      </c>
      <c r="V322" s="65" t="b">
        <f t="shared" si="148"/>
        <v>1</v>
      </c>
      <c r="W322" s="34">
        <f t="shared" si="156"/>
        <v>0</v>
      </c>
      <c r="X322" s="43"/>
      <c r="Y322" s="57"/>
      <c r="Z322" s="65" t="e">
        <f>VLOOKUP(Y322,d!$B$32:$C$55,2,FALSE)</f>
        <v>#N/A</v>
      </c>
      <c r="AA322" s="65" t="b">
        <f t="shared" si="149"/>
        <v>1</v>
      </c>
      <c r="AB322" s="34">
        <f t="shared" si="157"/>
        <v>0</v>
      </c>
      <c r="AC322" s="43"/>
      <c r="AD322" s="57"/>
      <c r="AE322" s="65" t="e">
        <f>VLOOKUP(AD322,d!$F$32:$G$55,2,FALSE)</f>
        <v>#N/A</v>
      </c>
      <c r="AF322" s="65" t="b">
        <f t="shared" si="150"/>
        <v>1</v>
      </c>
      <c r="AG322" s="34">
        <f t="shared" si="158"/>
        <v>0</v>
      </c>
      <c r="AH322" s="43"/>
      <c r="AI322" s="57"/>
      <c r="AJ322" s="65" t="e">
        <f>VLOOKUP(AI322,d!$J$32:$K$55,2,FALSE)</f>
        <v>#N/A</v>
      </c>
      <c r="AK322" s="65" t="b">
        <f t="shared" si="151"/>
        <v>1</v>
      </c>
      <c r="AL322" s="34">
        <f t="shared" si="159"/>
        <v>0</v>
      </c>
      <c r="AM322" s="43"/>
      <c r="AN322" s="57"/>
      <c r="AO322" s="65" t="e">
        <f>VLOOKUP(AN322,d!$N$32:$O$55,2,FALSE)</f>
        <v>#N/A</v>
      </c>
      <c r="AP322" s="65" t="b">
        <f t="shared" si="152"/>
        <v>1</v>
      </c>
      <c r="AQ322" s="34">
        <f t="shared" si="160"/>
        <v>0</v>
      </c>
      <c r="AR322" s="43"/>
      <c r="AS322" s="67">
        <f t="shared" si="161"/>
        <v>0</v>
      </c>
      <c r="AT322" s="67">
        <f t="shared" si="162"/>
        <v>0</v>
      </c>
      <c r="AU322" s="26">
        <f t="shared" si="163"/>
        <v>0</v>
      </c>
      <c r="AV322" s="94">
        <f>IF(B320="I",0,SUM(BB320:BB323))</f>
        <v>0</v>
      </c>
      <c r="AW322" s="94">
        <f>IF(AV322=0,0,RANK(AV322,BB$8:BB$1202,0))</f>
        <v>0</v>
      </c>
      <c r="AX322" s="52"/>
      <c r="AZ322" s="50">
        <f>RANK(AU322,AU320:AU323,0)</f>
        <v>1</v>
      </c>
      <c r="BE322" s="52"/>
      <c r="BF322" s="52"/>
      <c r="BG322" s="52"/>
    </row>
    <row r="323" spans="1:59" ht="13.5" thickBot="1" x14ac:dyDescent="0.25">
      <c r="A323" s="46">
        <f>(A322)</f>
        <v>0</v>
      </c>
      <c r="B323" s="46">
        <f t="shared" si="164"/>
        <v>0</v>
      </c>
      <c r="C323" s="115" t="s">
        <v>276</v>
      </c>
      <c r="D323" s="49"/>
      <c r="E323" s="69"/>
      <c r="F323" s="70" t="e">
        <f>VLOOKUP(E323,d!$B$4:$C$27,2,FALSE)</f>
        <v>#N/A</v>
      </c>
      <c r="G323" s="70" t="b">
        <f t="shared" si="165"/>
        <v>1</v>
      </c>
      <c r="H323" s="96">
        <f t="shared" si="153"/>
        <v>0</v>
      </c>
      <c r="I323" s="71"/>
      <c r="J323" s="78"/>
      <c r="K323" s="70" t="e">
        <f>VLOOKUP(J323,d!$F$4:$G$27,2,FALSE)</f>
        <v>#N/A</v>
      </c>
      <c r="L323" s="70" t="b">
        <f t="shared" si="146"/>
        <v>1</v>
      </c>
      <c r="M323" s="96">
        <f t="shared" si="154"/>
        <v>0</v>
      </c>
      <c r="N323" s="72"/>
      <c r="O323" s="71"/>
      <c r="P323" s="70" t="e">
        <f>VLOOKUP(O323,d!$J$4:$K$27,2,FALSE)</f>
        <v>#N/A</v>
      </c>
      <c r="Q323" s="70" t="b">
        <f t="shared" si="147"/>
        <v>1</v>
      </c>
      <c r="R323" s="96">
        <f t="shared" si="155"/>
        <v>0</v>
      </c>
      <c r="S323" s="71"/>
      <c r="T323" s="79"/>
      <c r="U323" s="70" t="e">
        <f>VLOOKUP(T323,d!$N$4:$O$27,2,FALSE)</f>
        <v>#N/A</v>
      </c>
      <c r="V323" s="70" t="b">
        <f t="shared" si="148"/>
        <v>1</v>
      </c>
      <c r="W323" s="96">
        <f t="shared" si="156"/>
        <v>0</v>
      </c>
      <c r="X323" s="73"/>
      <c r="Y323" s="71"/>
      <c r="Z323" s="70" t="e">
        <f>VLOOKUP(Y323,d!$B$32:$C$55,2,FALSE)</f>
        <v>#N/A</v>
      </c>
      <c r="AA323" s="70" t="b">
        <f t="shared" si="149"/>
        <v>1</v>
      </c>
      <c r="AB323" s="96">
        <f t="shared" si="157"/>
        <v>0</v>
      </c>
      <c r="AC323" s="73"/>
      <c r="AD323" s="71"/>
      <c r="AE323" s="70" t="e">
        <f>VLOOKUP(AD323,d!$F$32:$G$55,2,FALSE)</f>
        <v>#N/A</v>
      </c>
      <c r="AF323" s="70" t="b">
        <f t="shared" si="150"/>
        <v>1</v>
      </c>
      <c r="AG323" s="96">
        <f t="shared" si="158"/>
        <v>0</v>
      </c>
      <c r="AH323" s="73"/>
      <c r="AI323" s="71"/>
      <c r="AJ323" s="70" t="e">
        <f>VLOOKUP(AI323,d!$J$32:$K$55,2,FALSE)</f>
        <v>#N/A</v>
      </c>
      <c r="AK323" s="70" t="b">
        <f t="shared" si="151"/>
        <v>1</v>
      </c>
      <c r="AL323" s="96">
        <f t="shared" si="159"/>
        <v>0</v>
      </c>
      <c r="AM323" s="73"/>
      <c r="AN323" s="71"/>
      <c r="AO323" s="70" t="e">
        <f>VLOOKUP(AN323,d!$N$32:$O$55,2,FALSE)</f>
        <v>#N/A</v>
      </c>
      <c r="AP323" s="70" t="b">
        <f t="shared" si="152"/>
        <v>1</v>
      </c>
      <c r="AQ323" s="96">
        <f t="shared" si="160"/>
        <v>0</v>
      </c>
      <c r="AR323" s="73"/>
      <c r="AS323" s="74">
        <f t="shared" si="161"/>
        <v>0</v>
      </c>
      <c r="AT323" s="74">
        <f t="shared" si="162"/>
        <v>0</v>
      </c>
      <c r="AU323" s="75">
        <f t="shared" si="163"/>
        <v>0</v>
      </c>
      <c r="AV323" s="90">
        <f>IF(B320="I",0,(AU320+AU321+AU322+AU323-AY323))</f>
        <v>0</v>
      </c>
      <c r="AW323" s="93">
        <f>IF(B320="I",0,IF(BD323&gt;BD$6,0,BD323))</f>
        <v>0</v>
      </c>
      <c r="AX323" s="119">
        <f>MIN(AS320:AS323)</f>
        <v>0</v>
      </c>
      <c r="AY323" s="50">
        <f>MIN(AU320:AU323)</f>
        <v>0</v>
      </c>
      <c r="AZ323" s="50">
        <f>RANK(AU323,AU320:AU323,0)</f>
        <v>1</v>
      </c>
      <c r="BA323" s="118">
        <f>SUM(AS320:AS323)-AX323</f>
        <v>0</v>
      </c>
      <c r="BB323" s="118">
        <f>SUM(AT320:AT323)-(AY323-AX323)</f>
        <v>0</v>
      </c>
      <c r="BC323" s="52">
        <f>IF(B320="I","",IF(SUM(BA320:BB323)=0,AV323,SUM(BA320:BB323)))</f>
        <v>0</v>
      </c>
      <c r="BD323" s="52" t="str">
        <f>IF(B320="I","",IF(BC323=0,"",RANK(BC323,BC$8:BC$500,0)))</f>
        <v/>
      </c>
      <c r="BE323" s="52"/>
      <c r="BF323" s="52"/>
      <c r="BG323" s="52"/>
    </row>
    <row r="324" spans="1:59" ht="13.5" thickBot="1" x14ac:dyDescent="0.25">
      <c r="A324" s="28"/>
      <c r="B324" s="46"/>
      <c r="C324" s="114" t="s">
        <v>277</v>
      </c>
      <c r="D324" s="47"/>
      <c r="E324" s="57"/>
      <c r="F324" s="65" t="e">
        <f>VLOOKUP(E324,d!$B$4:$C$27,2,FALSE)</f>
        <v>#N/A</v>
      </c>
      <c r="G324" s="65" t="b">
        <f t="shared" si="165"/>
        <v>1</v>
      </c>
      <c r="H324" s="34">
        <f t="shared" si="153"/>
        <v>0</v>
      </c>
      <c r="I324" s="43"/>
      <c r="J324" s="57"/>
      <c r="K324" s="65" t="e">
        <f>VLOOKUP(J324,d!$F$4:$G$27,2,FALSE)</f>
        <v>#N/A</v>
      </c>
      <c r="L324" s="65" t="b">
        <f t="shared" si="146"/>
        <v>1</v>
      </c>
      <c r="M324" s="34">
        <f t="shared" si="154"/>
        <v>0</v>
      </c>
      <c r="N324" s="66"/>
      <c r="O324" s="57"/>
      <c r="P324" s="65" t="e">
        <f>VLOOKUP(O324,d!$J$4:$K$27,2,FALSE)</f>
        <v>#N/A</v>
      </c>
      <c r="Q324" s="65" t="b">
        <f t="shared" si="147"/>
        <v>1</v>
      </c>
      <c r="R324" s="34">
        <f t="shared" si="155"/>
        <v>0</v>
      </c>
      <c r="S324" s="57"/>
      <c r="T324" s="76"/>
      <c r="U324" s="65" t="e">
        <f>VLOOKUP(T324,d!$N$4:$O$27,2,FALSE)</f>
        <v>#N/A</v>
      </c>
      <c r="V324" s="65" t="b">
        <f t="shared" si="148"/>
        <v>1</v>
      </c>
      <c r="W324" s="34">
        <f t="shared" si="156"/>
        <v>0</v>
      </c>
      <c r="X324" s="43"/>
      <c r="Y324" s="57"/>
      <c r="Z324" s="65" t="e">
        <f>VLOOKUP(Y324,d!$B$32:$C$55,2,FALSE)</f>
        <v>#N/A</v>
      </c>
      <c r="AA324" s="65" t="b">
        <f t="shared" si="149"/>
        <v>1</v>
      </c>
      <c r="AB324" s="34">
        <f t="shared" si="157"/>
        <v>0</v>
      </c>
      <c r="AC324" s="43"/>
      <c r="AD324" s="57"/>
      <c r="AE324" s="65" t="e">
        <f>VLOOKUP(AD324,d!$F$32:$G$55,2,FALSE)</f>
        <v>#N/A</v>
      </c>
      <c r="AF324" s="65" t="b">
        <f t="shared" si="150"/>
        <v>1</v>
      </c>
      <c r="AG324" s="34">
        <f t="shared" si="158"/>
        <v>0</v>
      </c>
      <c r="AH324" s="43"/>
      <c r="AI324" s="57"/>
      <c r="AJ324" s="65" t="e">
        <f>VLOOKUP(AI324,d!$J$32:$K$55,2,FALSE)</f>
        <v>#N/A</v>
      </c>
      <c r="AK324" s="65" t="b">
        <f t="shared" si="151"/>
        <v>1</v>
      </c>
      <c r="AL324" s="34">
        <f t="shared" si="159"/>
        <v>0</v>
      </c>
      <c r="AM324" s="43"/>
      <c r="AN324" s="57"/>
      <c r="AO324" s="65" t="e">
        <f>VLOOKUP(AN324,d!$N$32:$O$55,2,FALSE)</f>
        <v>#N/A</v>
      </c>
      <c r="AP324" s="65" t="b">
        <f t="shared" si="152"/>
        <v>1</v>
      </c>
      <c r="AQ324" s="34">
        <f t="shared" si="160"/>
        <v>0</v>
      </c>
      <c r="AR324" s="43"/>
      <c r="AS324" s="67">
        <f t="shared" si="161"/>
        <v>0</v>
      </c>
      <c r="AT324" s="67">
        <f t="shared" si="162"/>
        <v>0</v>
      </c>
      <c r="AU324" s="67">
        <f t="shared" si="163"/>
        <v>0</v>
      </c>
      <c r="AV324" s="92" t="str">
        <f>IF(A324&gt;" ",A324,"")</f>
        <v/>
      </c>
      <c r="AW324" s="46" t="s">
        <v>107</v>
      </c>
      <c r="AX324" s="52"/>
      <c r="AZ324" s="50">
        <f>RANK(AU324,AU324:AU327,0)</f>
        <v>1</v>
      </c>
      <c r="BE324" s="52"/>
      <c r="BF324" s="52"/>
      <c r="BG324" s="52"/>
    </row>
    <row r="325" spans="1:59" ht="13.5" thickBot="1" x14ac:dyDescent="0.25">
      <c r="A325" s="25">
        <f>(A324)</f>
        <v>0</v>
      </c>
      <c r="B325" s="46">
        <f t="shared" si="164"/>
        <v>0</v>
      </c>
      <c r="C325" s="114" t="s">
        <v>278</v>
      </c>
      <c r="D325" s="47"/>
      <c r="E325" s="68"/>
      <c r="F325" s="65" t="e">
        <f>VLOOKUP(E325,d!$B$4:$C$27,2,FALSE)</f>
        <v>#N/A</v>
      </c>
      <c r="G325" s="65" t="b">
        <f t="shared" si="165"/>
        <v>1</v>
      </c>
      <c r="H325" s="34">
        <f t="shared" si="153"/>
        <v>0</v>
      </c>
      <c r="I325" s="57"/>
      <c r="J325" s="68"/>
      <c r="K325" s="65" t="e">
        <f>VLOOKUP(J325,d!$F$4:$G$27,2,FALSE)</f>
        <v>#N/A</v>
      </c>
      <c r="L325" s="65" t="b">
        <f t="shared" si="146"/>
        <v>1</v>
      </c>
      <c r="M325" s="34">
        <f t="shared" si="154"/>
        <v>0</v>
      </c>
      <c r="N325" s="66"/>
      <c r="O325" s="57"/>
      <c r="P325" s="65" t="e">
        <f>VLOOKUP(O325,d!$J$4:$K$27,2,FALSE)</f>
        <v>#N/A</v>
      </c>
      <c r="Q325" s="65" t="b">
        <f t="shared" si="147"/>
        <v>1</v>
      </c>
      <c r="R325" s="34">
        <f t="shared" si="155"/>
        <v>0</v>
      </c>
      <c r="S325" s="57"/>
      <c r="T325" s="76"/>
      <c r="U325" s="65" t="e">
        <f>VLOOKUP(T325,d!$N$4:$O$27,2,FALSE)</f>
        <v>#N/A</v>
      </c>
      <c r="V325" s="65" t="b">
        <f t="shared" si="148"/>
        <v>1</v>
      </c>
      <c r="W325" s="34">
        <f t="shared" si="156"/>
        <v>0</v>
      </c>
      <c r="X325" s="43"/>
      <c r="Y325" s="57"/>
      <c r="Z325" s="65" t="e">
        <f>VLOOKUP(Y325,d!$B$32:$C$55,2,FALSE)</f>
        <v>#N/A</v>
      </c>
      <c r="AA325" s="65" t="b">
        <f t="shared" si="149"/>
        <v>1</v>
      </c>
      <c r="AB325" s="34">
        <f t="shared" si="157"/>
        <v>0</v>
      </c>
      <c r="AC325" s="43"/>
      <c r="AD325" s="57"/>
      <c r="AE325" s="65" t="e">
        <f>VLOOKUP(AD325,d!$F$32:$G$55,2,FALSE)</f>
        <v>#N/A</v>
      </c>
      <c r="AF325" s="65" t="b">
        <f t="shared" si="150"/>
        <v>1</v>
      </c>
      <c r="AG325" s="34">
        <f t="shared" si="158"/>
        <v>0</v>
      </c>
      <c r="AH325" s="43"/>
      <c r="AI325" s="57"/>
      <c r="AJ325" s="65" t="e">
        <f>VLOOKUP(AI325,d!$J$32:$K$55,2,FALSE)</f>
        <v>#N/A</v>
      </c>
      <c r="AK325" s="65" t="b">
        <f t="shared" si="151"/>
        <v>1</v>
      </c>
      <c r="AL325" s="34">
        <f t="shared" si="159"/>
        <v>0</v>
      </c>
      <c r="AM325" s="43"/>
      <c r="AN325" s="57"/>
      <c r="AO325" s="65" t="e">
        <f>VLOOKUP(AN325,d!$N$32:$O$55,2,FALSE)</f>
        <v>#N/A</v>
      </c>
      <c r="AP325" s="65" t="b">
        <f t="shared" si="152"/>
        <v>1</v>
      </c>
      <c r="AQ325" s="34">
        <f t="shared" si="160"/>
        <v>0</v>
      </c>
      <c r="AR325" s="43"/>
      <c r="AS325" s="67">
        <f t="shared" si="161"/>
        <v>0</v>
      </c>
      <c r="AT325" s="67">
        <f t="shared" si="162"/>
        <v>0</v>
      </c>
      <c r="AU325" s="26">
        <f t="shared" si="163"/>
        <v>0</v>
      </c>
      <c r="AV325" s="91">
        <f>IF(B324="I",0,SUM(BA324:BA327))</f>
        <v>0</v>
      </c>
      <c r="AW325" s="91">
        <f>IF(AV325=0,0,RANK(AV325,BA$8:BA$1202,0))</f>
        <v>0</v>
      </c>
      <c r="AX325" s="52"/>
      <c r="AZ325" s="50">
        <f>RANK(AU325,AU324:AU327,0)</f>
        <v>1</v>
      </c>
      <c r="BE325" s="52"/>
      <c r="BF325" s="52"/>
      <c r="BG325" s="52"/>
    </row>
    <row r="326" spans="1:59" ht="13.5" thickBot="1" x14ac:dyDescent="0.25">
      <c r="A326" s="25">
        <f>(A325)</f>
        <v>0</v>
      </c>
      <c r="B326" s="46">
        <f t="shared" si="164"/>
        <v>0</v>
      </c>
      <c r="C326" s="114" t="s">
        <v>279</v>
      </c>
      <c r="D326" s="48"/>
      <c r="E326" s="68"/>
      <c r="F326" s="65" t="e">
        <f>VLOOKUP(E326,d!$B$4:$C$27,2,FALSE)</f>
        <v>#N/A</v>
      </c>
      <c r="G326" s="65" t="b">
        <f t="shared" si="165"/>
        <v>1</v>
      </c>
      <c r="H326" s="34">
        <f t="shared" si="153"/>
        <v>0</v>
      </c>
      <c r="I326" s="57"/>
      <c r="J326" s="68"/>
      <c r="K326" s="65" t="e">
        <f>VLOOKUP(J326,d!$F$4:$G$27,2,FALSE)</f>
        <v>#N/A</v>
      </c>
      <c r="L326" s="65" t="b">
        <f t="shared" si="146"/>
        <v>1</v>
      </c>
      <c r="M326" s="34">
        <f t="shared" si="154"/>
        <v>0</v>
      </c>
      <c r="N326" s="66"/>
      <c r="O326" s="57"/>
      <c r="P326" s="65" t="e">
        <f>VLOOKUP(O326,d!$J$4:$K$27,2,FALSE)</f>
        <v>#N/A</v>
      </c>
      <c r="Q326" s="65" t="b">
        <f t="shared" si="147"/>
        <v>1</v>
      </c>
      <c r="R326" s="34">
        <f t="shared" si="155"/>
        <v>0</v>
      </c>
      <c r="S326" s="57"/>
      <c r="T326" s="76"/>
      <c r="U326" s="65" t="e">
        <f>VLOOKUP(T326,d!$N$4:$O$27,2,FALSE)</f>
        <v>#N/A</v>
      </c>
      <c r="V326" s="65" t="b">
        <f t="shared" si="148"/>
        <v>1</v>
      </c>
      <c r="W326" s="34">
        <f t="shared" si="156"/>
        <v>0</v>
      </c>
      <c r="X326" s="43"/>
      <c r="Y326" s="57"/>
      <c r="Z326" s="65" t="e">
        <f>VLOOKUP(Y326,d!$B$32:$C$55,2,FALSE)</f>
        <v>#N/A</v>
      </c>
      <c r="AA326" s="65" t="b">
        <f t="shared" si="149"/>
        <v>1</v>
      </c>
      <c r="AB326" s="34">
        <f t="shared" si="157"/>
        <v>0</v>
      </c>
      <c r="AC326" s="43"/>
      <c r="AD326" s="57"/>
      <c r="AE326" s="65" t="e">
        <f>VLOOKUP(AD326,d!$F$32:$G$55,2,FALSE)</f>
        <v>#N/A</v>
      </c>
      <c r="AF326" s="65" t="b">
        <f t="shared" si="150"/>
        <v>1</v>
      </c>
      <c r="AG326" s="34">
        <f t="shared" si="158"/>
        <v>0</v>
      </c>
      <c r="AH326" s="43"/>
      <c r="AI326" s="57"/>
      <c r="AJ326" s="65" t="e">
        <f>VLOOKUP(AI326,d!$J$32:$K$55,2,FALSE)</f>
        <v>#N/A</v>
      </c>
      <c r="AK326" s="65" t="b">
        <f t="shared" si="151"/>
        <v>1</v>
      </c>
      <c r="AL326" s="34">
        <f t="shared" si="159"/>
        <v>0</v>
      </c>
      <c r="AM326" s="43"/>
      <c r="AN326" s="57"/>
      <c r="AO326" s="65" t="e">
        <f>VLOOKUP(AN326,d!$N$32:$O$55,2,FALSE)</f>
        <v>#N/A</v>
      </c>
      <c r="AP326" s="65" t="b">
        <f t="shared" si="152"/>
        <v>1</v>
      </c>
      <c r="AQ326" s="34">
        <f t="shared" si="160"/>
        <v>0</v>
      </c>
      <c r="AR326" s="43"/>
      <c r="AS326" s="67">
        <f t="shared" si="161"/>
        <v>0</v>
      </c>
      <c r="AT326" s="67">
        <f t="shared" si="162"/>
        <v>0</v>
      </c>
      <c r="AU326" s="26">
        <f t="shared" si="163"/>
        <v>0</v>
      </c>
      <c r="AV326" s="94">
        <f>IF(B324="I",0,SUM(BB324:BB327))</f>
        <v>0</v>
      </c>
      <c r="AW326" s="94">
        <f>IF(AV326=0,0,RANK(AV326,BB$8:BB$1202,0))</f>
        <v>0</v>
      </c>
      <c r="AX326" s="52"/>
      <c r="AZ326" s="50">
        <f>RANK(AU326,AU324:AU327,0)</f>
        <v>1</v>
      </c>
      <c r="BE326" s="52"/>
      <c r="BF326" s="52"/>
      <c r="BG326" s="52"/>
    </row>
    <row r="327" spans="1:59" ht="13.5" thickBot="1" x14ac:dyDescent="0.25">
      <c r="A327" s="46">
        <f>(A326)</f>
        <v>0</v>
      </c>
      <c r="B327" s="46">
        <f t="shared" si="164"/>
        <v>0</v>
      </c>
      <c r="C327" s="115" t="s">
        <v>280</v>
      </c>
      <c r="D327" s="49"/>
      <c r="E327" s="69"/>
      <c r="F327" s="70" t="e">
        <f>VLOOKUP(E327,d!$B$4:$C$27,2,FALSE)</f>
        <v>#N/A</v>
      </c>
      <c r="G327" s="70" t="b">
        <f t="shared" si="165"/>
        <v>1</v>
      </c>
      <c r="H327" s="96">
        <f t="shared" si="153"/>
        <v>0</v>
      </c>
      <c r="I327" s="71"/>
      <c r="J327" s="78"/>
      <c r="K327" s="70" t="e">
        <f>VLOOKUP(J327,d!$F$4:$G$27,2,FALSE)</f>
        <v>#N/A</v>
      </c>
      <c r="L327" s="70" t="b">
        <f t="shared" si="146"/>
        <v>1</v>
      </c>
      <c r="M327" s="96">
        <f t="shared" si="154"/>
        <v>0</v>
      </c>
      <c r="N327" s="72"/>
      <c r="O327" s="71"/>
      <c r="P327" s="70" t="e">
        <f>VLOOKUP(O327,d!$J$4:$K$27,2,FALSE)</f>
        <v>#N/A</v>
      </c>
      <c r="Q327" s="70" t="b">
        <f t="shared" si="147"/>
        <v>1</v>
      </c>
      <c r="R327" s="96">
        <f t="shared" si="155"/>
        <v>0</v>
      </c>
      <c r="S327" s="71"/>
      <c r="T327" s="79"/>
      <c r="U327" s="70" t="e">
        <f>VLOOKUP(T327,d!$N$4:$O$27,2,FALSE)</f>
        <v>#N/A</v>
      </c>
      <c r="V327" s="70" t="b">
        <f t="shared" si="148"/>
        <v>1</v>
      </c>
      <c r="W327" s="96">
        <f t="shared" si="156"/>
        <v>0</v>
      </c>
      <c r="X327" s="73"/>
      <c r="Y327" s="71"/>
      <c r="Z327" s="70" t="e">
        <f>VLOOKUP(Y327,d!$B$32:$C$55,2,FALSE)</f>
        <v>#N/A</v>
      </c>
      <c r="AA327" s="70" t="b">
        <f t="shared" si="149"/>
        <v>1</v>
      </c>
      <c r="AB327" s="96">
        <f t="shared" si="157"/>
        <v>0</v>
      </c>
      <c r="AC327" s="73"/>
      <c r="AD327" s="71"/>
      <c r="AE327" s="70" t="e">
        <f>VLOOKUP(AD327,d!$F$32:$G$55,2,FALSE)</f>
        <v>#N/A</v>
      </c>
      <c r="AF327" s="70" t="b">
        <f t="shared" si="150"/>
        <v>1</v>
      </c>
      <c r="AG327" s="96">
        <f t="shared" si="158"/>
        <v>0</v>
      </c>
      <c r="AH327" s="73"/>
      <c r="AI327" s="71"/>
      <c r="AJ327" s="70" t="e">
        <f>VLOOKUP(AI327,d!$J$32:$K$55,2,FALSE)</f>
        <v>#N/A</v>
      </c>
      <c r="AK327" s="70" t="b">
        <f t="shared" si="151"/>
        <v>1</v>
      </c>
      <c r="AL327" s="96">
        <f t="shared" si="159"/>
        <v>0</v>
      </c>
      <c r="AM327" s="73"/>
      <c r="AN327" s="71"/>
      <c r="AO327" s="70" t="e">
        <f>VLOOKUP(AN327,d!$N$32:$O$55,2,FALSE)</f>
        <v>#N/A</v>
      </c>
      <c r="AP327" s="70" t="b">
        <f t="shared" si="152"/>
        <v>1</v>
      </c>
      <c r="AQ327" s="96">
        <f t="shared" si="160"/>
        <v>0</v>
      </c>
      <c r="AR327" s="73"/>
      <c r="AS327" s="74">
        <f t="shared" si="161"/>
        <v>0</v>
      </c>
      <c r="AT327" s="74">
        <f t="shared" si="162"/>
        <v>0</v>
      </c>
      <c r="AU327" s="75">
        <f t="shared" si="163"/>
        <v>0</v>
      </c>
      <c r="AV327" s="90">
        <f>IF(B324="I",0,(AU324+AU325+AU326+AU327-AY327))</f>
        <v>0</v>
      </c>
      <c r="AW327" s="93">
        <f>IF(B324="I",0,IF(BD327&gt;BD$6,0,BD327))</f>
        <v>0</v>
      </c>
      <c r="AX327" s="119">
        <f>MIN(AS324:AS327)</f>
        <v>0</v>
      </c>
      <c r="AY327" s="50">
        <f>MIN(AU324:AU327)</f>
        <v>0</v>
      </c>
      <c r="AZ327" s="50">
        <f>RANK(AU327,AU324:AU327,0)</f>
        <v>1</v>
      </c>
      <c r="BA327" s="118">
        <f>SUM(AS324:AS327)-AX327</f>
        <v>0</v>
      </c>
      <c r="BB327" s="118">
        <f>SUM(AT324:AT327)-(AY327-AX327)</f>
        <v>0</v>
      </c>
      <c r="BC327" s="52">
        <f>IF(B324="I","",IF(SUM(BA324:BB327)=0,AV327,SUM(BA324:BB327)))</f>
        <v>0</v>
      </c>
      <c r="BD327" s="52" t="str">
        <f>IF(B324="I","",IF(BC327=0,"",RANK(BC327,BC$8:BC$500,0)))</f>
        <v/>
      </c>
      <c r="BE327" s="52"/>
      <c r="BF327" s="52"/>
      <c r="BG327" s="52"/>
    </row>
    <row r="328" spans="1:59" ht="13.5" thickBot="1" x14ac:dyDescent="0.25">
      <c r="A328" s="28"/>
      <c r="B328" s="46"/>
      <c r="C328" s="114" t="s">
        <v>281</v>
      </c>
      <c r="D328" s="47"/>
      <c r="E328" s="57"/>
      <c r="F328" s="65" t="e">
        <f>VLOOKUP(E328,d!$B$4:$C$27,2,FALSE)</f>
        <v>#N/A</v>
      </c>
      <c r="G328" s="65" t="b">
        <f t="shared" si="165"/>
        <v>1</v>
      </c>
      <c r="H328" s="34">
        <f t="shared" si="153"/>
        <v>0</v>
      </c>
      <c r="I328" s="43"/>
      <c r="J328" s="57"/>
      <c r="K328" s="65" t="e">
        <f>VLOOKUP(J328,d!$F$4:$G$27,2,FALSE)</f>
        <v>#N/A</v>
      </c>
      <c r="L328" s="65" t="b">
        <f t="shared" si="146"/>
        <v>1</v>
      </c>
      <c r="M328" s="34">
        <f t="shared" si="154"/>
        <v>0</v>
      </c>
      <c r="N328" s="66"/>
      <c r="O328" s="57"/>
      <c r="P328" s="65" t="e">
        <f>VLOOKUP(O328,d!$J$4:$K$27,2,FALSE)</f>
        <v>#N/A</v>
      </c>
      <c r="Q328" s="65" t="b">
        <f t="shared" si="147"/>
        <v>1</v>
      </c>
      <c r="R328" s="34">
        <f t="shared" si="155"/>
        <v>0</v>
      </c>
      <c r="S328" s="57"/>
      <c r="T328" s="76"/>
      <c r="U328" s="65" t="e">
        <f>VLOOKUP(T328,d!$N$4:$O$27,2,FALSE)</f>
        <v>#N/A</v>
      </c>
      <c r="V328" s="65" t="b">
        <f t="shared" si="148"/>
        <v>1</v>
      </c>
      <c r="W328" s="34">
        <f t="shared" si="156"/>
        <v>0</v>
      </c>
      <c r="X328" s="43"/>
      <c r="Y328" s="57"/>
      <c r="Z328" s="65" t="e">
        <f>VLOOKUP(Y328,d!$B$32:$C$55,2,FALSE)</f>
        <v>#N/A</v>
      </c>
      <c r="AA328" s="65" t="b">
        <f t="shared" si="149"/>
        <v>1</v>
      </c>
      <c r="AB328" s="34">
        <f t="shared" si="157"/>
        <v>0</v>
      </c>
      <c r="AC328" s="43"/>
      <c r="AD328" s="57"/>
      <c r="AE328" s="65" t="e">
        <f>VLOOKUP(AD328,d!$F$32:$G$55,2,FALSE)</f>
        <v>#N/A</v>
      </c>
      <c r="AF328" s="65" t="b">
        <f t="shared" si="150"/>
        <v>1</v>
      </c>
      <c r="AG328" s="34">
        <f t="shared" si="158"/>
        <v>0</v>
      </c>
      <c r="AH328" s="43"/>
      <c r="AI328" s="57"/>
      <c r="AJ328" s="65" t="e">
        <f>VLOOKUP(AI328,d!$J$32:$K$55,2,FALSE)</f>
        <v>#N/A</v>
      </c>
      <c r="AK328" s="65" t="b">
        <f t="shared" si="151"/>
        <v>1</v>
      </c>
      <c r="AL328" s="34">
        <f t="shared" si="159"/>
        <v>0</v>
      </c>
      <c r="AM328" s="43"/>
      <c r="AN328" s="57"/>
      <c r="AO328" s="65" t="e">
        <f>VLOOKUP(AN328,d!$N$32:$O$55,2,FALSE)</f>
        <v>#N/A</v>
      </c>
      <c r="AP328" s="65" t="b">
        <f t="shared" si="152"/>
        <v>1</v>
      </c>
      <c r="AQ328" s="34">
        <f t="shared" si="160"/>
        <v>0</v>
      </c>
      <c r="AR328" s="43"/>
      <c r="AS328" s="67">
        <f t="shared" si="161"/>
        <v>0</v>
      </c>
      <c r="AT328" s="67">
        <f t="shared" si="162"/>
        <v>0</v>
      </c>
      <c r="AU328" s="67">
        <f t="shared" si="163"/>
        <v>0</v>
      </c>
      <c r="AV328" s="92" t="str">
        <f>IF(A328&gt;" ",A328,"")</f>
        <v/>
      </c>
      <c r="AW328" s="46" t="s">
        <v>107</v>
      </c>
      <c r="AX328" s="52"/>
      <c r="AZ328" s="50">
        <f>RANK(AU328,AU328:AU331,0)</f>
        <v>1</v>
      </c>
      <c r="BE328" s="52"/>
      <c r="BF328" s="52"/>
      <c r="BG328" s="52"/>
    </row>
    <row r="329" spans="1:59" ht="13.5" thickBot="1" x14ac:dyDescent="0.25">
      <c r="A329" s="25">
        <f>(A328)</f>
        <v>0</v>
      </c>
      <c r="B329" s="46">
        <f t="shared" si="164"/>
        <v>0</v>
      </c>
      <c r="C329" s="114" t="s">
        <v>282</v>
      </c>
      <c r="D329" s="47"/>
      <c r="E329" s="68"/>
      <c r="F329" s="65" t="e">
        <f>VLOOKUP(E329,d!$B$4:$C$27,2,FALSE)</f>
        <v>#N/A</v>
      </c>
      <c r="G329" s="65" t="b">
        <f t="shared" si="165"/>
        <v>1</v>
      </c>
      <c r="H329" s="34">
        <f t="shared" si="153"/>
        <v>0</v>
      </c>
      <c r="I329" s="57"/>
      <c r="J329" s="68"/>
      <c r="K329" s="65" t="e">
        <f>VLOOKUP(J329,d!$F$4:$G$27,2,FALSE)</f>
        <v>#N/A</v>
      </c>
      <c r="L329" s="65" t="b">
        <f t="shared" ref="L329:L392" si="166">ISERROR(K329)</f>
        <v>1</v>
      </c>
      <c r="M329" s="34">
        <f t="shared" si="154"/>
        <v>0</v>
      </c>
      <c r="N329" s="66"/>
      <c r="O329" s="57"/>
      <c r="P329" s="65" t="e">
        <f>VLOOKUP(O329,d!$J$4:$K$27,2,FALSE)</f>
        <v>#N/A</v>
      </c>
      <c r="Q329" s="65" t="b">
        <f t="shared" ref="Q329:Q392" si="167">ISERROR(P329)</f>
        <v>1</v>
      </c>
      <c r="R329" s="34">
        <f t="shared" si="155"/>
        <v>0</v>
      </c>
      <c r="S329" s="57"/>
      <c r="T329" s="76"/>
      <c r="U329" s="65" t="e">
        <f>VLOOKUP(T329,d!$N$4:$O$27,2,FALSE)</f>
        <v>#N/A</v>
      </c>
      <c r="V329" s="65" t="b">
        <f t="shared" ref="V329:V392" si="168">ISERROR(U329)</f>
        <v>1</v>
      </c>
      <c r="W329" s="34">
        <f t="shared" si="156"/>
        <v>0</v>
      </c>
      <c r="X329" s="43"/>
      <c r="Y329" s="57"/>
      <c r="Z329" s="65" t="e">
        <f>VLOOKUP(Y329,d!$B$32:$C$55,2,FALSE)</f>
        <v>#N/A</v>
      </c>
      <c r="AA329" s="65" t="b">
        <f t="shared" ref="AA329:AA392" si="169">ISERROR(Z329)</f>
        <v>1</v>
      </c>
      <c r="AB329" s="34">
        <f t="shared" si="157"/>
        <v>0</v>
      </c>
      <c r="AC329" s="43"/>
      <c r="AD329" s="57"/>
      <c r="AE329" s="65" t="e">
        <f>VLOOKUP(AD329,d!$F$32:$G$55,2,FALSE)</f>
        <v>#N/A</v>
      </c>
      <c r="AF329" s="65" t="b">
        <f t="shared" ref="AF329:AF392" si="170">ISERROR(AE329)</f>
        <v>1</v>
      </c>
      <c r="AG329" s="34">
        <f t="shared" si="158"/>
        <v>0</v>
      </c>
      <c r="AH329" s="43"/>
      <c r="AI329" s="57"/>
      <c r="AJ329" s="65" t="e">
        <f>VLOOKUP(AI329,d!$J$32:$K$55,2,FALSE)</f>
        <v>#N/A</v>
      </c>
      <c r="AK329" s="65" t="b">
        <f t="shared" ref="AK329:AK392" si="171">ISERROR(AJ329)</f>
        <v>1</v>
      </c>
      <c r="AL329" s="34">
        <f t="shared" si="159"/>
        <v>0</v>
      </c>
      <c r="AM329" s="43"/>
      <c r="AN329" s="57"/>
      <c r="AO329" s="65" t="e">
        <f>VLOOKUP(AN329,d!$N$32:$O$55,2,FALSE)</f>
        <v>#N/A</v>
      </c>
      <c r="AP329" s="65" t="b">
        <f t="shared" ref="AP329:AP392" si="172">ISERROR(AO329)</f>
        <v>1</v>
      </c>
      <c r="AQ329" s="34">
        <f t="shared" si="160"/>
        <v>0</v>
      </c>
      <c r="AR329" s="43"/>
      <c r="AS329" s="67">
        <f t="shared" si="161"/>
        <v>0</v>
      </c>
      <c r="AT329" s="67">
        <f t="shared" si="162"/>
        <v>0</v>
      </c>
      <c r="AU329" s="26">
        <f t="shared" si="163"/>
        <v>0</v>
      </c>
      <c r="AV329" s="91">
        <f>IF(B328="I",0,SUM(BA328:BA331))</f>
        <v>0</v>
      </c>
      <c r="AW329" s="91">
        <f>IF(AV329=0,0,RANK(AV329,BA$8:BA$1202,0))</f>
        <v>0</v>
      </c>
      <c r="AX329" s="52"/>
      <c r="AZ329" s="50">
        <f>RANK(AU329,AU328:AU331,0)</f>
        <v>1</v>
      </c>
      <c r="BE329" s="52"/>
      <c r="BF329" s="52"/>
      <c r="BG329" s="52"/>
    </row>
    <row r="330" spans="1:59" ht="13.5" thickBot="1" x14ac:dyDescent="0.25">
      <c r="A330" s="25">
        <f>(A329)</f>
        <v>0</v>
      </c>
      <c r="B330" s="46">
        <f t="shared" si="164"/>
        <v>0</v>
      </c>
      <c r="C330" s="114" t="s">
        <v>283</v>
      </c>
      <c r="D330" s="48"/>
      <c r="E330" s="68"/>
      <c r="F330" s="65" t="e">
        <f>VLOOKUP(E330,d!$B$4:$C$27,2,FALSE)</f>
        <v>#N/A</v>
      </c>
      <c r="G330" s="65" t="b">
        <f t="shared" si="165"/>
        <v>1</v>
      </c>
      <c r="H330" s="34">
        <f t="shared" si="153"/>
        <v>0</v>
      </c>
      <c r="I330" s="57"/>
      <c r="J330" s="68"/>
      <c r="K330" s="65" t="e">
        <f>VLOOKUP(J330,d!$F$4:$G$27,2,FALSE)</f>
        <v>#N/A</v>
      </c>
      <c r="L330" s="65" t="b">
        <f t="shared" si="166"/>
        <v>1</v>
      </c>
      <c r="M330" s="34">
        <f t="shared" si="154"/>
        <v>0</v>
      </c>
      <c r="N330" s="66"/>
      <c r="O330" s="57"/>
      <c r="P330" s="65" t="e">
        <f>VLOOKUP(O330,d!$J$4:$K$27,2,FALSE)</f>
        <v>#N/A</v>
      </c>
      <c r="Q330" s="65" t="b">
        <f t="shared" si="167"/>
        <v>1</v>
      </c>
      <c r="R330" s="34">
        <f t="shared" si="155"/>
        <v>0</v>
      </c>
      <c r="S330" s="57"/>
      <c r="T330" s="76"/>
      <c r="U330" s="65" t="e">
        <f>VLOOKUP(T330,d!$N$4:$O$27,2,FALSE)</f>
        <v>#N/A</v>
      </c>
      <c r="V330" s="65" t="b">
        <f t="shared" si="168"/>
        <v>1</v>
      </c>
      <c r="W330" s="34">
        <f t="shared" si="156"/>
        <v>0</v>
      </c>
      <c r="X330" s="43"/>
      <c r="Y330" s="57"/>
      <c r="Z330" s="65" t="e">
        <f>VLOOKUP(Y330,d!$B$32:$C$55,2,FALSE)</f>
        <v>#N/A</v>
      </c>
      <c r="AA330" s="65" t="b">
        <f t="shared" si="169"/>
        <v>1</v>
      </c>
      <c r="AB330" s="34">
        <f t="shared" si="157"/>
        <v>0</v>
      </c>
      <c r="AC330" s="43"/>
      <c r="AD330" s="57"/>
      <c r="AE330" s="65" t="e">
        <f>VLOOKUP(AD330,d!$F$32:$G$55,2,FALSE)</f>
        <v>#N/A</v>
      </c>
      <c r="AF330" s="65" t="b">
        <f t="shared" si="170"/>
        <v>1</v>
      </c>
      <c r="AG330" s="34">
        <f t="shared" si="158"/>
        <v>0</v>
      </c>
      <c r="AH330" s="43"/>
      <c r="AI330" s="57"/>
      <c r="AJ330" s="65" t="e">
        <f>VLOOKUP(AI330,d!$J$32:$K$55,2,FALSE)</f>
        <v>#N/A</v>
      </c>
      <c r="AK330" s="65" t="b">
        <f t="shared" si="171"/>
        <v>1</v>
      </c>
      <c r="AL330" s="34">
        <f t="shared" si="159"/>
        <v>0</v>
      </c>
      <c r="AM330" s="43"/>
      <c r="AN330" s="57"/>
      <c r="AO330" s="65" t="e">
        <f>VLOOKUP(AN330,d!$N$32:$O$55,2,FALSE)</f>
        <v>#N/A</v>
      </c>
      <c r="AP330" s="65" t="b">
        <f t="shared" si="172"/>
        <v>1</v>
      </c>
      <c r="AQ330" s="34">
        <f t="shared" si="160"/>
        <v>0</v>
      </c>
      <c r="AR330" s="43"/>
      <c r="AS330" s="67">
        <f t="shared" si="161"/>
        <v>0</v>
      </c>
      <c r="AT330" s="67">
        <f t="shared" si="162"/>
        <v>0</v>
      </c>
      <c r="AU330" s="26">
        <f t="shared" si="163"/>
        <v>0</v>
      </c>
      <c r="AV330" s="94">
        <f>IF(B328="I",0,SUM(BB328:BB331))</f>
        <v>0</v>
      </c>
      <c r="AW330" s="94">
        <f>IF(AV330=0,0,RANK(AV330,BB$8:BB$1202,0))</f>
        <v>0</v>
      </c>
      <c r="AX330" s="52"/>
      <c r="AZ330" s="50">
        <f>RANK(AU330,AU328:AU331,0)</f>
        <v>1</v>
      </c>
      <c r="BE330" s="52"/>
      <c r="BF330" s="52"/>
      <c r="BG330" s="52"/>
    </row>
    <row r="331" spans="1:59" ht="13.5" thickBot="1" x14ac:dyDescent="0.25">
      <c r="A331" s="46">
        <f>(A330)</f>
        <v>0</v>
      </c>
      <c r="B331" s="46">
        <f t="shared" si="164"/>
        <v>0</v>
      </c>
      <c r="C331" s="115" t="s">
        <v>284</v>
      </c>
      <c r="D331" s="49"/>
      <c r="E331" s="69"/>
      <c r="F331" s="70" t="e">
        <f>VLOOKUP(E331,d!$B$4:$C$27,2,FALSE)</f>
        <v>#N/A</v>
      </c>
      <c r="G331" s="70" t="b">
        <f t="shared" si="165"/>
        <v>1</v>
      </c>
      <c r="H331" s="96">
        <f t="shared" si="153"/>
        <v>0</v>
      </c>
      <c r="I331" s="71"/>
      <c r="J331" s="78"/>
      <c r="K331" s="70" t="e">
        <f>VLOOKUP(J331,d!$F$4:$G$27,2,FALSE)</f>
        <v>#N/A</v>
      </c>
      <c r="L331" s="70" t="b">
        <f t="shared" si="166"/>
        <v>1</v>
      </c>
      <c r="M331" s="96">
        <f t="shared" si="154"/>
        <v>0</v>
      </c>
      <c r="N331" s="72"/>
      <c r="O331" s="71"/>
      <c r="P331" s="70" t="e">
        <f>VLOOKUP(O331,d!$J$4:$K$27,2,FALSE)</f>
        <v>#N/A</v>
      </c>
      <c r="Q331" s="70" t="b">
        <f t="shared" si="167"/>
        <v>1</v>
      </c>
      <c r="R331" s="96">
        <f t="shared" si="155"/>
        <v>0</v>
      </c>
      <c r="S331" s="71"/>
      <c r="T331" s="79"/>
      <c r="U331" s="70" t="e">
        <f>VLOOKUP(T331,d!$N$4:$O$27,2,FALSE)</f>
        <v>#N/A</v>
      </c>
      <c r="V331" s="70" t="b">
        <f t="shared" si="168"/>
        <v>1</v>
      </c>
      <c r="W331" s="96">
        <f t="shared" si="156"/>
        <v>0</v>
      </c>
      <c r="X331" s="73"/>
      <c r="Y331" s="71"/>
      <c r="Z331" s="70" t="e">
        <f>VLOOKUP(Y331,d!$B$32:$C$55,2,FALSE)</f>
        <v>#N/A</v>
      </c>
      <c r="AA331" s="70" t="b">
        <f t="shared" si="169"/>
        <v>1</v>
      </c>
      <c r="AB331" s="96">
        <f t="shared" si="157"/>
        <v>0</v>
      </c>
      <c r="AC331" s="73"/>
      <c r="AD331" s="71"/>
      <c r="AE331" s="70" t="e">
        <f>VLOOKUP(AD331,d!$F$32:$G$55,2,FALSE)</f>
        <v>#N/A</v>
      </c>
      <c r="AF331" s="70" t="b">
        <f t="shared" si="170"/>
        <v>1</v>
      </c>
      <c r="AG331" s="96">
        <f t="shared" si="158"/>
        <v>0</v>
      </c>
      <c r="AH331" s="73"/>
      <c r="AI331" s="71"/>
      <c r="AJ331" s="70" t="e">
        <f>VLOOKUP(AI331,d!$J$32:$K$55,2,FALSE)</f>
        <v>#N/A</v>
      </c>
      <c r="AK331" s="70" t="b">
        <f t="shared" si="171"/>
        <v>1</v>
      </c>
      <c r="AL331" s="96">
        <f t="shared" si="159"/>
        <v>0</v>
      </c>
      <c r="AM331" s="73"/>
      <c r="AN331" s="71"/>
      <c r="AO331" s="70" t="e">
        <f>VLOOKUP(AN331,d!$N$32:$O$55,2,FALSE)</f>
        <v>#N/A</v>
      </c>
      <c r="AP331" s="70" t="b">
        <f t="shared" si="172"/>
        <v>1</v>
      </c>
      <c r="AQ331" s="96">
        <f t="shared" si="160"/>
        <v>0</v>
      </c>
      <c r="AR331" s="73"/>
      <c r="AS331" s="74">
        <f t="shared" si="161"/>
        <v>0</v>
      </c>
      <c r="AT331" s="74">
        <f t="shared" si="162"/>
        <v>0</v>
      </c>
      <c r="AU331" s="75">
        <f t="shared" si="163"/>
        <v>0</v>
      </c>
      <c r="AV331" s="90">
        <f>IF(B328="I",0,(AU328+AU329+AU330+AU331-AY331))</f>
        <v>0</v>
      </c>
      <c r="AW331" s="93">
        <f>IF(B328="I",0,IF(BD331&gt;BD$6,0,BD331))</f>
        <v>0</v>
      </c>
      <c r="AX331" s="119">
        <f>MIN(AS328:AS331)</f>
        <v>0</v>
      </c>
      <c r="AY331" s="50">
        <f>MIN(AU328:AU331)</f>
        <v>0</v>
      </c>
      <c r="AZ331" s="50">
        <f>RANK(AU331,AU328:AU331,0)</f>
        <v>1</v>
      </c>
      <c r="BA331" s="118">
        <f>SUM(AS328:AS331)-AX331</f>
        <v>0</v>
      </c>
      <c r="BB331" s="118">
        <f>SUM(AT328:AT331)-(AY331-AX331)</f>
        <v>0</v>
      </c>
      <c r="BC331" s="52">
        <f>IF(B328="I","",IF(SUM(BA328:BB331)=0,AV331,SUM(BA328:BB331)))</f>
        <v>0</v>
      </c>
      <c r="BD331" s="52" t="str">
        <f>IF(B328="I","",IF(BC331=0,"",RANK(BC331,BC$8:BC$500,0)))</f>
        <v/>
      </c>
      <c r="BE331" s="52"/>
      <c r="BF331" s="52"/>
      <c r="BG331" s="52"/>
    </row>
    <row r="332" spans="1:59" ht="13.5" thickBot="1" x14ac:dyDescent="0.25">
      <c r="A332" s="28"/>
      <c r="B332" s="46"/>
      <c r="C332" s="114" t="s">
        <v>285</v>
      </c>
      <c r="D332" s="47"/>
      <c r="E332" s="57"/>
      <c r="F332" s="65" t="e">
        <f>VLOOKUP(E332,d!$B$4:$C$27,2,FALSE)</f>
        <v>#N/A</v>
      </c>
      <c r="G332" s="65" t="b">
        <f t="shared" si="165"/>
        <v>1</v>
      </c>
      <c r="H332" s="34">
        <f t="shared" si="153"/>
        <v>0</v>
      </c>
      <c r="I332" s="43"/>
      <c r="J332" s="57"/>
      <c r="K332" s="65" t="e">
        <f>VLOOKUP(J332,d!$F$4:$G$27,2,FALSE)</f>
        <v>#N/A</v>
      </c>
      <c r="L332" s="65" t="b">
        <f t="shared" si="166"/>
        <v>1</v>
      </c>
      <c r="M332" s="34">
        <f t="shared" si="154"/>
        <v>0</v>
      </c>
      <c r="N332" s="66"/>
      <c r="O332" s="57"/>
      <c r="P332" s="65" t="e">
        <f>VLOOKUP(O332,d!$J$4:$K$27,2,FALSE)</f>
        <v>#N/A</v>
      </c>
      <c r="Q332" s="65" t="b">
        <f t="shared" si="167"/>
        <v>1</v>
      </c>
      <c r="R332" s="34">
        <f t="shared" si="155"/>
        <v>0</v>
      </c>
      <c r="S332" s="57"/>
      <c r="T332" s="76"/>
      <c r="U332" s="65" t="e">
        <f>VLOOKUP(T332,d!$N$4:$O$27,2,FALSE)</f>
        <v>#N/A</v>
      </c>
      <c r="V332" s="65" t="b">
        <f t="shared" si="168"/>
        <v>1</v>
      </c>
      <c r="W332" s="34">
        <f t="shared" si="156"/>
        <v>0</v>
      </c>
      <c r="X332" s="43"/>
      <c r="Y332" s="57"/>
      <c r="Z332" s="65" t="e">
        <f>VLOOKUP(Y332,d!$B$32:$C$55,2,FALSE)</f>
        <v>#N/A</v>
      </c>
      <c r="AA332" s="65" t="b">
        <f t="shared" si="169"/>
        <v>1</v>
      </c>
      <c r="AB332" s="34">
        <f t="shared" si="157"/>
        <v>0</v>
      </c>
      <c r="AC332" s="43"/>
      <c r="AD332" s="57"/>
      <c r="AE332" s="65" t="e">
        <f>VLOOKUP(AD332,d!$F$32:$G$55,2,FALSE)</f>
        <v>#N/A</v>
      </c>
      <c r="AF332" s="65" t="b">
        <f t="shared" si="170"/>
        <v>1</v>
      </c>
      <c r="AG332" s="34">
        <f t="shared" si="158"/>
        <v>0</v>
      </c>
      <c r="AH332" s="43"/>
      <c r="AI332" s="57"/>
      <c r="AJ332" s="65" t="e">
        <f>VLOOKUP(AI332,d!$J$32:$K$55,2,FALSE)</f>
        <v>#N/A</v>
      </c>
      <c r="AK332" s="65" t="b">
        <f t="shared" si="171"/>
        <v>1</v>
      </c>
      <c r="AL332" s="34">
        <f t="shared" si="159"/>
        <v>0</v>
      </c>
      <c r="AM332" s="43"/>
      <c r="AN332" s="57"/>
      <c r="AO332" s="65" t="e">
        <f>VLOOKUP(AN332,d!$N$32:$O$55,2,FALSE)</f>
        <v>#N/A</v>
      </c>
      <c r="AP332" s="65" t="b">
        <f t="shared" si="172"/>
        <v>1</v>
      </c>
      <c r="AQ332" s="34">
        <f t="shared" si="160"/>
        <v>0</v>
      </c>
      <c r="AR332" s="43"/>
      <c r="AS332" s="67">
        <f t="shared" si="161"/>
        <v>0</v>
      </c>
      <c r="AT332" s="67">
        <f t="shared" si="162"/>
        <v>0</v>
      </c>
      <c r="AU332" s="67">
        <f t="shared" si="163"/>
        <v>0</v>
      </c>
      <c r="AV332" s="92" t="str">
        <f>IF(A332&gt;" ",A332,"")</f>
        <v/>
      </c>
      <c r="AW332" s="46" t="s">
        <v>107</v>
      </c>
      <c r="AX332" s="52"/>
      <c r="AZ332" s="50">
        <f>RANK(AU332,AU332:AU335,0)</f>
        <v>1</v>
      </c>
      <c r="BE332" s="52"/>
      <c r="BF332" s="52"/>
      <c r="BG332" s="52"/>
    </row>
    <row r="333" spans="1:59" ht="13.5" thickBot="1" x14ac:dyDescent="0.25">
      <c r="A333" s="25">
        <f>(A332)</f>
        <v>0</v>
      </c>
      <c r="B333" s="46">
        <f t="shared" si="164"/>
        <v>0</v>
      </c>
      <c r="C333" s="114" t="s">
        <v>286</v>
      </c>
      <c r="D333" s="47"/>
      <c r="E333" s="68"/>
      <c r="F333" s="65" t="e">
        <f>VLOOKUP(E333,d!$B$4:$C$27,2,FALSE)</f>
        <v>#N/A</v>
      </c>
      <c r="G333" s="65" t="b">
        <f t="shared" si="165"/>
        <v>1</v>
      </c>
      <c r="H333" s="34">
        <f t="shared" si="153"/>
        <v>0</v>
      </c>
      <c r="I333" s="57"/>
      <c r="J333" s="68"/>
      <c r="K333" s="65" t="e">
        <f>VLOOKUP(J333,d!$F$4:$G$27,2,FALSE)</f>
        <v>#N/A</v>
      </c>
      <c r="L333" s="65" t="b">
        <f t="shared" si="166"/>
        <v>1</v>
      </c>
      <c r="M333" s="34">
        <f t="shared" si="154"/>
        <v>0</v>
      </c>
      <c r="N333" s="66"/>
      <c r="O333" s="57"/>
      <c r="P333" s="65" t="e">
        <f>VLOOKUP(O333,d!$J$4:$K$27,2,FALSE)</f>
        <v>#N/A</v>
      </c>
      <c r="Q333" s="65" t="b">
        <f t="shared" si="167"/>
        <v>1</v>
      </c>
      <c r="R333" s="34">
        <f t="shared" si="155"/>
        <v>0</v>
      </c>
      <c r="S333" s="57"/>
      <c r="T333" s="76"/>
      <c r="U333" s="65" t="e">
        <f>VLOOKUP(T333,d!$N$4:$O$27,2,FALSE)</f>
        <v>#N/A</v>
      </c>
      <c r="V333" s="65" t="b">
        <f t="shared" si="168"/>
        <v>1</v>
      </c>
      <c r="W333" s="34">
        <f t="shared" si="156"/>
        <v>0</v>
      </c>
      <c r="X333" s="43"/>
      <c r="Y333" s="57"/>
      <c r="Z333" s="65" t="e">
        <f>VLOOKUP(Y333,d!$B$32:$C$55,2,FALSE)</f>
        <v>#N/A</v>
      </c>
      <c r="AA333" s="65" t="b">
        <f t="shared" si="169"/>
        <v>1</v>
      </c>
      <c r="AB333" s="34">
        <f t="shared" si="157"/>
        <v>0</v>
      </c>
      <c r="AC333" s="43"/>
      <c r="AD333" s="57"/>
      <c r="AE333" s="65" t="e">
        <f>VLOOKUP(AD333,d!$F$32:$G$55,2,FALSE)</f>
        <v>#N/A</v>
      </c>
      <c r="AF333" s="65" t="b">
        <f t="shared" si="170"/>
        <v>1</v>
      </c>
      <c r="AG333" s="34">
        <f t="shared" si="158"/>
        <v>0</v>
      </c>
      <c r="AH333" s="43"/>
      <c r="AI333" s="57"/>
      <c r="AJ333" s="65" t="e">
        <f>VLOOKUP(AI333,d!$J$32:$K$55,2,FALSE)</f>
        <v>#N/A</v>
      </c>
      <c r="AK333" s="65" t="b">
        <f t="shared" si="171"/>
        <v>1</v>
      </c>
      <c r="AL333" s="34">
        <f t="shared" si="159"/>
        <v>0</v>
      </c>
      <c r="AM333" s="43"/>
      <c r="AN333" s="57"/>
      <c r="AO333" s="65" t="e">
        <f>VLOOKUP(AN333,d!$N$32:$O$55,2,FALSE)</f>
        <v>#N/A</v>
      </c>
      <c r="AP333" s="65" t="b">
        <f t="shared" si="172"/>
        <v>1</v>
      </c>
      <c r="AQ333" s="34">
        <f t="shared" si="160"/>
        <v>0</v>
      </c>
      <c r="AR333" s="43"/>
      <c r="AS333" s="67">
        <f t="shared" si="161"/>
        <v>0</v>
      </c>
      <c r="AT333" s="67">
        <f t="shared" si="162"/>
        <v>0</v>
      </c>
      <c r="AU333" s="26">
        <f t="shared" si="163"/>
        <v>0</v>
      </c>
      <c r="AV333" s="91">
        <f>IF(B332="I",0,SUM(BA332:BA335))</f>
        <v>0</v>
      </c>
      <c r="AW333" s="91">
        <f>IF(AV333=0,0,RANK(AV333,BA$8:BA$1202,0))</f>
        <v>0</v>
      </c>
      <c r="AX333" s="52"/>
      <c r="AZ333" s="50">
        <f>RANK(AU333,AU332:AU335,0)</f>
        <v>1</v>
      </c>
      <c r="BE333" s="52"/>
      <c r="BF333" s="52"/>
      <c r="BG333" s="52"/>
    </row>
    <row r="334" spans="1:59" ht="13.5" thickBot="1" x14ac:dyDescent="0.25">
      <c r="A334" s="25">
        <f>(A333)</f>
        <v>0</v>
      </c>
      <c r="B334" s="46">
        <f t="shared" si="164"/>
        <v>0</v>
      </c>
      <c r="C334" s="114" t="s">
        <v>287</v>
      </c>
      <c r="D334" s="48"/>
      <c r="E334" s="68"/>
      <c r="F334" s="65" t="e">
        <f>VLOOKUP(E334,d!$B$4:$C$27,2,FALSE)</f>
        <v>#N/A</v>
      </c>
      <c r="G334" s="65" t="b">
        <f t="shared" si="165"/>
        <v>1</v>
      </c>
      <c r="H334" s="34">
        <f t="shared" si="153"/>
        <v>0</v>
      </c>
      <c r="I334" s="57"/>
      <c r="J334" s="68"/>
      <c r="K334" s="65" t="e">
        <f>VLOOKUP(J334,d!$F$4:$G$27,2,FALSE)</f>
        <v>#N/A</v>
      </c>
      <c r="L334" s="65" t="b">
        <f t="shared" si="166"/>
        <v>1</v>
      </c>
      <c r="M334" s="34">
        <f t="shared" si="154"/>
        <v>0</v>
      </c>
      <c r="N334" s="66"/>
      <c r="O334" s="57"/>
      <c r="P334" s="65" t="e">
        <f>VLOOKUP(O334,d!$J$4:$K$27,2,FALSE)</f>
        <v>#N/A</v>
      </c>
      <c r="Q334" s="65" t="b">
        <f t="shared" si="167"/>
        <v>1</v>
      </c>
      <c r="R334" s="34">
        <f t="shared" si="155"/>
        <v>0</v>
      </c>
      <c r="S334" s="57"/>
      <c r="T334" s="76"/>
      <c r="U334" s="65" t="e">
        <f>VLOOKUP(T334,d!$N$4:$O$27,2,FALSE)</f>
        <v>#N/A</v>
      </c>
      <c r="V334" s="65" t="b">
        <f t="shared" si="168"/>
        <v>1</v>
      </c>
      <c r="W334" s="34">
        <f t="shared" si="156"/>
        <v>0</v>
      </c>
      <c r="X334" s="43"/>
      <c r="Y334" s="57"/>
      <c r="Z334" s="65" t="e">
        <f>VLOOKUP(Y334,d!$B$32:$C$55,2,FALSE)</f>
        <v>#N/A</v>
      </c>
      <c r="AA334" s="65" t="b">
        <f t="shared" si="169"/>
        <v>1</v>
      </c>
      <c r="AB334" s="34">
        <f t="shared" si="157"/>
        <v>0</v>
      </c>
      <c r="AC334" s="43"/>
      <c r="AD334" s="57"/>
      <c r="AE334" s="65" t="e">
        <f>VLOOKUP(AD334,d!$F$32:$G$55,2,FALSE)</f>
        <v>#N/A</v>
      </c>
      <c r="AF334" s="65" t="b">
        <f t="shared" si="170"/>
        <v>1</v>
      </c>
      <c r="AG334" s="34">
        <f t="shared" si="158"/>
        <v>0</v>
      </c>
      <c r="AH334" s="43"/>
      <c r="AI334" s="57"/>
      <c r="AJ334" s="65" t="e">
        <f>VLOOKUP(AI334,d!$J$32:$K$55,2,FALSE)</f>
        <v>#N/A</v>
      </c>
      <c r="AK334" s="65" t="b">
        <f t="shared" si="171"/>
        <v>1</v>
      </c>
      <c r="AL334" s="34">
        <f t="shared" si="159"/>
        <v>0</v>
      </c>
      <c r="AM334" s="43"/>
      <c r="AN334" s="57"/>
      <c r="AO334" s="65" t="e">
        <f>VLOOKUP(AN334,d!$N$32:$O$55,2,FALSE)</f>
        <v>#N/A</v>
      </c>
      <c r="AP334" s="65" t="b">
        <f t="shared" si="172"/>
        <v>1</v>
      </c>
      <c r="AQ334" s="34">
        <f t="shared" si="160"/>
        <v>0</v>
      </c>
      <c r="AR334" s="43"/>
      <c r="AS334" s="67">
        <f t="shared" si="161"/>
        <v>0</v>
      </c>
      <c r="AT334" s="67">
        <f t="shared" si="162"/>
        <v>0</v>
      </c>
      <c r="AU334" s="26">
        <f t="shared" si="163"/>
        <v>0</v>
      </c>
      <c r="AV334" s="94">
        <f>IF(B332="I",0,SUM(BB332:BB335))</f>
        <v>0</v>
      </c>
      <c r="AW334" s="94">
        <f>IF(AV334=0,0,RANK(AV334,BB$8:BB$1202,0))</f>
        <v>0</v>
      </c>
      <c r="AX334" s="52"/>
      <c r="AZ334" s="50">
        <f>RANK(AU334,AU332:AU335,0)</f>
        <v>1</v>
      </c>
      <c r="BE334" s="52"/>
      <c r="BF334" s="52"/>
      <c r="BG334" s="52"/>
    </row>
    <row r="335" spans="1:59" ht="13.5" thickBot="1" x14ac:dyDescent="0.25">
      <c r="A335" s="46">
        <f>(A334)</f>
        <v>0</v>
      </c>
      <c r="B335" s="46">
        <f t="shared" si="164"/>
        <v>0</v>
      </c>
      <c r="C335" s="115" t="s">
        <v>288</v>
      </c>
      <c r="D335" s="49"/>
      <c r="E335" s="69"/>
      <c r="F335" s="70" t="e">
        <f>VLOOKUP(E335,d!$B$4:$C$27,2,FALSE)</f>
        <v>#N/A</v>
      </c>
      <c r="G335" s="70" t="b">
        <f t="shared" si="165"/>
        <v>1</v>
      </c>
      <c r="H335" s="96">
        <f t="shared" si="153"/>
        <v>0</v>
      </c>
      <c r="I335" s="71"/>
      <c r="J335" s="78"/>
      <c r="K335" s="70" t="e">
        <f>VLOOKUP(J335,d!$F$4:$G$27,2,FALSE)</f>
        <v>#N/A</v>
      </c>
      <c r="L335" s="70" t="b">
        <f t="shared" si="166"/>
        <v>1</v>
      </c>
      <c r="M335" s="96">
        <f t="shared" si="154"/>
        <v>0</v>
      </c>
      <c r="N335" s="72"/>
      <c r="O335" s="71"/>
      <c r="P335" s="70" t="e">
        <f>VLOOKUP(O335,d!$J$4:$K$27,2,FALSE)</f>
        <v>#N/A</v>
      </c>
      <c r="Q335" s="70" t="b">
        <f t="shared" si="167"/>
        <v>1</v>
      </c>
      <c r="R335" s="96">
        <f t="shared" si="155"/>
        <v>0</v>
      </c>
      <c r="S335" s="71"/>
      <c r="T335" s="79"/>
      <c r="U335" s="70" t="e">
        <f>VLOOKUP(T335,d!$N$4:$O$27,2,FALSE)</f>
        <v>#N/A</v>
      </c>
      <c r="V335" s="70" t="b">
        <f t="shared" si="168"/>
        <v>1</v>
      </c>
      <c r="W335" s="96">
        <f t="shared" si="156"/>
        <v>0</v>
      </c>
      <c r="X335" s="73"/>
      <c r="Y335" s="71"/>
      <c r="Z335" s="70" t="e">
        <f>VLOOKUP(Y335,d!$B$32:$C$55,2,FALSE)</f>
        <v>#N/A</v>
      </c>
      <c r="AA335" s="70" t="b">
        <f t="shared" si="169"/>
        <v>1</v>
      </c>
      <c r="AB335" s="96">
        <f t="shared" si="157"/>
        <v>0</v>
      </c>
      <c r="AC335" s="73"/>
      <c r="AD335" s="71"/>
      <c r="AE335" s="70" t="e">
        <f>VLOOKUP(AD335,d!$F$32:$G$55,2,FALSE)</f>
        <v>#N/A</v>
      </c>
      <c r="AF335" s="70" t="b">
        <f t="shared" si="170"/>
        <v>1</v>
      </c>
      <c r="AG335" s="96">
        <f t="shared" si="158"/>
        <v>0</v>
      </c>
      <c r="AH335" s="73"/>
      <c r="AI335" s="71"/>
      <c r="AJ335" s="70" t="e">
        <f>VLOOKUP(AI335,d!$J$32:$K$55,2,FALSE)</f>
        <v>#N/A</v>
      </c>
      <c r="AK335" s="70" t="b">
        <f t="shared" si="171"/>
        <v>1</v>
      </c>
      <c r="AL335" s="96">
        <f t="shared" si="159"/>
        <v>0</v>
      </c>
      <c r="AM335" s="73"/>
      <c r="AN335" s="71"/>
      <c r="AO335" s="70" t="e">
        <f>VLOOKUP(AN335,d!$N$32:$O$55,2,FALSE)</f>
        <v>#N/A</v>
      </c>
      <c r="AP335" s="70" t="b">
        <f t="shared" si="172"/>
        <v>1</v>
      </c>
      <c r="AQ335" s="96">
        <f t="shared" si="160"/>
        <v>0</v>
      </c>
      <c r="AR335" s="73"/>
      <c r="AS335" s="74">
        <f t="shared" si="161"/>
        <v>0</v>
      </c>
      <c r="AT335" s="74">
        <f t="shared" si="162"/>
        <v>0</v>
      </c>
      <c r="AU335" s="75">
        <f t="shared" si="163"/>
        <v>0</v>
      </c>
      <c r="AV335" s="90">
        <f>IF(B332="I",0,(AU332+AU333+AU334+AU335-AY335))</f>
        <v>0</v>
      </c>
      <c r="AW335" s="93">
        <f>IF(B332="I",0,IF(BD335&gt;BD$6,0,BD335))</f>
        <v>0</v>
      </c>
      <c r="AX335" s="119">
        <f>MIN(AS332:AS335)</f>
        <v>0</v>
      </c>
      <c r="AY335" s="50">
        <f>MIN(AU332:AU335)</f>
        <v>0</v>
      </c>
      <c r="AZ335" s="50">
        <f>RANK(AU335,AU332:AU335,0)</f>
        <v>1</v>
      </c>
      <c r="BA335" s="118">
        <f>SUM(AS332:AS335)-AX335</f>
        <v>0</v>
      </c>
      <c r="BB335" s="118">
        <f>SUM(AT332:AT335)-(AY335-AX335)</f>
        <v>0</v>
      </c>
      <c r="BC335" s="52">
        <f>IF(B332="I","",IF(SUM(BA332:BB335)=0,AV335,SUM(BA332:BB335)))</f>
        <v>0</v>
      </c>
      <c r="BD335" s="52" t="str">
        <f>IF(B332="I","",IF(BC335=0,"",RANK(BC335,BC$8:BC$500,0)))</f>
        <v/>
      </c>
      <c r="BE335" s="52"/>
      <c r="BF335" s="52"/>
      <c r="BG335" s="52"/>
    </row>
    <row r="336" spans="1:59" ht="13.5" thickBot="1" x14ac:dyDescent="0.25">
      <c r="A336" s="28"/>
      <c r="B336" s="46"/>
      <c r="C336" s="114" t="s">
        <v>289</v>
      </c>
      <c r="D336" s="47"/>
      <c r="E336" s="57"/>
      <c r="F336" s="65" t="e">
        <f>VLOOKUP(E336,d!$B$4:$C$27,2,FALSE)</f>
        <v>#N/A</v>
      </c>
      <c r="G336" s="65" t="b">
        <f t="shared" si="165"/>
        <v>1</v>
      </c>
      <c r="H336" s="34">
        <f t="shared" ref="H336:H375" si="173">IF(G336,0,F336)</f>
        <v>0</v>
      </c>
      <c r="I336" s="43"/>
      <c r="J336" s="57"/>
      <c r="K336" s="65" t="e">
        <f>VLOOKUP(J336,d!$F$4:$G$27,2,FALSE)</f>
        <v>#N/A</v>
      </c>
      <c r="L336" s="65" t="b">
        <f t="shared" si="166"/>
        <v>1</v>
      </c>
      <c r="M336" s="34">
        <f t="shared" ref="M336:M375" si="174">IF(L336,0,K336)</f>
        <v>0</v>
      </c>
      <c r="N336" s="66"/>
      <c r="O336" s="57"/>
      <c r="P336" s="65" t="e">
        <f>VLOOKUP(O336,d!$J$4:$K$27,2,FALSE)</f>
        <v>#N/A</v>
      </c>
      <c r="Q336" s="65" t="b">
        <f t="shared" si="167"/>
        <v>1</v>
      </c>
      <c r="R336" s="34">
        <f t="shared" ref="R336:R375" si="175">IF(Q336,0,P336)</f>
        <v>0</v>
      </c>
      <c r="S336" s="57"/>
      <c r="T336" s="76"/>
      <c r="U336" s="65" t="e">
        <f>VLOOKUP(T336,d!$N$4:$O$27,2,FALSE)</f>
        <v>#N/A</v>
      </c>
      <c r="V336" s="65" t="b">
        <f t="shared" si="168"/>
        <v>1</v>
      </c>
      <c r="W336" s="34">
        <f t="shared" ref="W336:W375" si="176">IF(V336,0,U336)</f>
        <v>0</v>
      </c>
      <c r="X336" s="43"/>
      <c r="Y336" s="57"/>
      <c r="Z336" s="65" t="e">
        <f>VLOOKUP(Y336,d!$B$32:$C$55,2,FALSE)</f>
        <v>#N/A</v>
      </c>
      <c r="AA336" s="65" t="b">
        <f t="shared" si="169"/>
        <v>1</v>
      </c>
      <c r="AB336" s="34">
        <f t="shared" ref="AB336:AB375" si="177">IF(AA336,0,Z336)</f>
        <v>0</v>
      </c>
      <c r="AC336" s="43"/>
      <c r="AD336" s="57"/>
      <c r="AE336" s="65" t="e">
        <f>VLOOKUP(AD336,d!$F$32:$G$55,2,FALSE)</f>
        <v>#N/A</v>
      </c>
      <c r="AF336" s="65" t="b">
        <f t="shared" si="170"/>
        <v>1</v>
      </c>
      <c r="AG336" s="34">
        <f t="shared" ref="AG336:AG375" si="178">IF(AF336,0,AE336)</f>
        <v>0</v>
      </c>
      <c r="AH336" s="43"/>
      <c r="AI336" s="57"/>
      <c r="AJ336" s="65" t="e">
        <f>VLOOKUP(AI336,d!$J$32:$K$55,2,FALSE)</f>
        <v>#N/A</v>
      </c>
      <c r="AK336" s="65" t="b">
        <f t="shared" si="171"/>
        <v>1</v>
      </c>
      <c r="AL336" s="34">
        <f t="shared" ref="AL336:AL375" si="179">IF(AK336,0,AJ336)</f>
        <v>0</v>
      </c>
      <c r="AM336" s="43"/>
      <c r="AN336" s="57"/>
      <c r="AO336" s="65" t="e">
        <f>VLOOKUP(AN336,d!$N$32:$O$55,2,FALSE)</f>
        <v>#N/A</v>
      </c>
      <c r="AP336" s="65" t="b">
        <f t="shared" si="172"/>
        <v>1</v>
      </c>
      <c r="AQ336" s="34">
        <f t="shared" ref="AQ336:AQ375" si="180">IF(AP336,0,AO336)</f>
        <v>0</v>
      </c>
      <c r="AR336" s="43"/>
      <c r="AS336" s="67">
        <f t="shared" ref="AS336:AS375" si="181">(H336+M336+R336+W336+AB336+AG336+AL336+AQ336)</f>
        <v>0</v>
      </c>
      <c r="AT336" s="67">
        <f t="shared" ref="AT336:AT375" si="182">(I336+N336+S336+X336+AC336+AH336+AM336+AR336)</f>
        <v>0</v>
      </c>
      <c r="AU336" s="67">
        <f t="shared" ref="AU336:AU375" si="183">SUM(AS336:AT336)</f>
        <v>0</v>
      </c>
      <c r="AV336" s="92" t="str">
        <f>IF(A336&gt;" ",A336,"")</f>
        <v/>
      </c>
      <c r="AW336" s="46" t="s">
        <v>107</v>
      </c>
      <c r="AX336" s="52"/>
      <c r="AZ336" s="50">
        <f>RANK(AU336,AU336:AU339,0)</f>
        <v>1</v>
      </c>
      <c r="BE336" s="52"/>
      <c r="BF336" s="52"/>
      <c r="BG336" s="52"/>
    </row>
    <row r="337" spans="1:59" ht="13.5" thickBot="1" x14ac:dyDescent="0.25">
      <c r="A337" s="25">
        <f>(A336)</f>
        <v>0</v>
      </c>
      <c r="B337" s="46">
        <f t="shared" ref="B337:B375" si="184">(B336)</f>
        <v>0</v>
      </c>
      <c r="C337" s="114" t="s">
        <v>290</v>
      </c>
      <c r="D337" s="47"/>
      <c r="E337" s="68"/>
      <c r="F337" s="65" t="e">
        <f>VLOOKUP(E337,d!$B$4:$C$27,2,FALSE)</f>
        <v>#N/A</v>
      </c>
      <c r="G337" s="65" t="b">
        <f t="shared" si="165"/>
        <v>1</v>
      </c>
      <c r="H337" s="34">
        <f t="shared" si="173"/>
        <v>0</v>
      </c>
      <c r="I337" s="57"/>
      <c r="J337" s="68"/>
      <c r="K337" s="65" t="e">
        <f>VLOOKUP(J337,d!$F$4:$G$27,2,FALSE)</f>
        <v>#N/A</v>
      </c>
      <c r="L337" s="65" t="b">
        <f t="shared" si="166"/>
        <v>1</v>
      </c>
      <c r="M337" s="34">
        <f t="shared" si="174"/>
        <v>0</v>
      </c>
      <c r="N337" s="66"/>
      <c r="O337" s="57"/>
      <c r="P337" s="65" t="e">
        <f>VLOOKUP(O337,d!$J$4:$K$27,2,FALSE)</f>
        <v>#N/A</v>
      </c>
      <c r="Q337" s="65" t="b">
        <f t="shared" si="167"/>
        <v>1</v>
      </c>
      <c r="R337" s="34">
        <f t="shared" si="175"/>
        <v>0</v>
      </c>
      <c r="S337" s="57"/>
      <c r="T337" s="76"/>
      <c r="U337" s="65" t="e">
        <f>VLOOKUP(T337,d!$N$4:$O$27,2,FALSE)</f>
        <v>#N/A</v>
      </c>
      <c r="V337" s="65" t="b">
        <f t="shared" si="168"/>
        <v>1</v>
      </c>
      <c r="W337" s="34">
        <f t="shared" si="176"/>
        <v>0</v>
      </c>
      <c r="X337" s="43"/>
      <c r="Y337" s="57"/>
      <c r="Z337" s="65" t="e">
        <f>VLOOKUP(Y337,d!$B$32:$C$55,2,FALSE)</f>
        <v>#N/A</v>
      </c>
      <c r="AA337" s="65" t="b">
        <f t="shared" si="169"/>
        <v>1</v>
      </c>
      <c r="AB337" s="34">
        <f t="shared" si="177"/>
        <v>0</v>
      </c>
      <c r="AC337" s="43"/>
      <c r="AD337" s="57"/>
      <c r="AE337" s="65" t="e">
        <f>VLOOKUP(AD337,d!$F$32:$G$55,2,FALSE)</f>
        <v>#N/A</v>
      </c>
      <c r="AF337" s="65" t="b">
        <f t="shared" si="170"/>
        <v>1</v>
      </c>
      <c r="AG337" s="34">
        <f t="shared" si="178"/>
        <v>0</v>
      </c>
      <c r="AH337" s="43"/>
      <c r="AI337" s="57"/>
      <c r="AJ337" s="65" t="e">
        <f>VLOOKUP(AI337,d!$J$32:$K$55,2,FALSE)</f>
        <v>#N/A</v>
      </c>
      <c r="AK337" s="65" t="b">
        <f t="shared" si="171"/>
        <v>1</v>
      </c>
      <c r="AL337" s="34">
        <f t="shared" si="179"/>
        <v>0</v>
      </c>
      <c r="AM337" s="43"/>
      <c r="AN337" s="57"/>
      <c r="AO337" s="65" t="e">
        <f>VLOOKUP(AN337,d!$N$32:$O$55,2,FALSE)</f>
        <v>#N/A</v>
      </c>
      <c r="AP337" s="65" t="b">
        <f t="shared" si="172"/>
        <v>1</v>
      </c>
      <c r="AQ337" s="34">
        <f t="shared" si="180"/>
        <v>0</v>
      </c>
      <c r="AR337" s="43"/>
      <c r="AS337" s="67">
        <f t="shared" si="181"/>
        <v>0</v>
      </c>
      <c r="AT337" s="67">
        <f t="shared" si="182"/>
        <v>0</v>
      </c>
      <c r="AU337" s="26">
        <f t="shared" si="183"/>
        <v>0</v>
      </c>
      <c r="AV337" s="91">
        <f>IF(B336="I",0,SUM(BA336:BA339))</f>
        <v>0</v>
      </c>
      <c r="AW337" s="91">
        <f>IF(AV337=0,0,RANK(AV337,BA$8:BA$1202,0))</f>
        <v>0</v>
      </c>
      <c r="AX337" s="52"/>
      <c r="AZ337" s="50">
        <f>RANK(AU337,AU336:AU339,0)</f>
        <v>1</v>
      </c>
      <c r="BE337" s="52"/>
      <c r="BF337" s="52"/>
      <c r="BG337" s="52"/>
    </row>
    <row r="338" spans="1:59" ht="13.5" thickBot="1" x14ac:dyDescent="0.25">
      <c r="A338" s="25">
        <f>(A337)</f>
        <v>0</v>
      </c>
      <c r="B338" s="46">
        <f t="shared" si="184"/>
        <v>0</v>
      </c>
      <c r="C338" s="114" t="s">
        <v>291</v>
      </c>
      <c r="D338" s="48"/>
      <c r="E338" s="68"/>
      <c r="F338" s="65" t="e">
        <f>VLOOKUP(E338,d!$B$4:$C$27,2,FALSE)</f>
        <v>#N/A</v>
      </c>
      <c r="G338" s="65" t="b">
        <f t="shared" si="165"/>
        <v>1</v>
      </c>
      <c r="H338" s="34">
        <f t="shared" si="173"/>
        <v>0</v>
      </c>
      <c r="I338" s="57"/>
      <c r="J338" s="68"/>
      <c r="K338" s="65" t="e">
        <f>VLOOKUP(J338,d!$F$4:$G$27,2,FALSE)</f>
        <v>#N/A</v>
      </c>
      <c r="L338" s="65" t="b">
        <f t="shared" si="166"/>
        <v>1</v>
      </c>
      <c r="M338" s="34">
        <f t="shared" si="174"/>
        <v>0</v>
      </c>
      <c r="N338" s="66"/>
      <c r="O338" s="57"/>
      <c r="P338" s="65" t="e">
        <f>VLOOKUP(O338,d!$J$4:$K$27,2,FALSE)</f>
        <v>#N/A</v>
      </c>
      <c r="Q338" s="65" t="b">
        <f t="shared" si="167"/>
        <v>1</v>
      </c>
      <c r="R338" s="34">
        <f t="shared" si="175"/>
        <v>0</v>
      </c>
      <c r="S338" s="57"/>
      <c r="T338" s="76"/>
      <c r="U338" s="65" t="e">
        <f>VLOOKUP(T338,d!$N$4:$O$27,2,FALSE)</f>
        <v>#N/A</v>
      </c>
      <c r="V338" s="65" t="b">
        <f t="shared" si="168"/>
        <v>1</v>
      </c>
      <c r="W338" s="34">
        <f t="shared" si="176"/>
        <v>0</v>
      </c>
      <c r="X338" s="43"/>
      <c r="Y338" s="57"/>
      <c r="Z338" s="65" t="e">
        <f>VLOOKUP(Y338,d!$B$32:$C$55,2,FALSE)</f>
        <v>#N/A</v>
      </c>
      <c r="AA338" s="65" t="b">
        <f t="shared" si="169"/>
        <v>1</v>
      </c>
      <c r="AB338" s="34">
        <f t="shared" si="177"/>
        <v>0</v>
      </c>
      <c r="AC338" s="43"/>
      <c r="AD338" s="57"/>
      <c r="AE338" s="65" t="e">
        <f>VLOOKUP(AD338,d!$F$32:$G$55,2,FALSE)</f>
        <v>#N/A</v>
      </c>
      <c r="AF338" s="65" t="b">
        <f t="shared" si="170"/>
        <v>1</v>
      </c>
      <c r="AG338" s="34">
        <f t="shared" si="178"/>
        <v>0</v>
      </c>
      <c r="AH338" s="43"/>
      <c r="AI338" s="57"/>
      <c r="AJ338" s="65" t="e">
        <f>VLOOKUP(AI338,d!$J$32:$K$55,2,FALSE)</f>
        <v>#N/A</v>
      </c>
      <c r="AK338" s="65" t="b">
        <f t="shared" si="171"/>
        <v>1</v>
      </c>
      <c r="AL338" s="34">
        <f t="shared" si="179"/>
        <v>0</v>
      </c>
      <c r="AM338" s="43"/>
      <c r="AN338" s="57"/>
      <c r="AO338" s="65" t="e">
        <f>VLOOKUP(AN338,d!$N$32:$O$55,2,FALSE)</f>
        <v>#N/A</v>
      </c>
      <c r="AP338" s="65" t="b">
        <f t="shared" si="172"/>
        <v>1</v>
      </c>
      <c r="AQ338" s="34">
        <f t="shared" si="180"/>
        <v>0</v>
      </c>
      <c r="AR338" s="43"/>
      <c r="AS338" s="67">
        <f t="shared" si="181"/>
        <v>0</v>
      </c>
      <c r="AT338" s="67">
        <f t="shared" si="182"/>
        <v>0</v>
      </c>
      <c r="AU338" s="26">
        <f t="shared" si="183"/>
        <v>0</v>
      </c>
      <c r="AV338" s="94">
        <f>IF(B336="I",0,SUM(BB336:BB339))</f>
        <v>0</v>
      </c>
      <c r="AW338" s="94">
        <f>IF(AV338=0,0,RANK(AV338,BB$8:BB$1202,0))</f>
        <v>0</v>
      </c>
      <c r="AX338" s="52"/>
      <c r="AZ338" s="50">
        <f>RANK(AU338,AU336:AU339,0)</f>
        <v>1</v>
      </c>
      <c r="BE338" s="52"/>
      <c r="BF338" s="52"/>
      <c r="BG338" s="52"/>
    </row>
    <row r="339" spans="1:59" ht="13.5" thickBot="1" x14ac:dyDescent="0.25">
      <c r="A339" s="46">
        <f>(A338)</f>
        <v>0</v>
      </c>
      <c r="B339" s="46">
        <f t="shared" si="184"/>
        <v>0</v>
      </c>
      <c r="C339" s="115" t="s">
        <v>292</v>
      </c>
      <c r="D339" s="49"/>
      <c r="E339" s="69"/>
      <c r="F339" s="70" t="e">
        <f>VLOOKUP(E339,d!$B$4:$C$27,2,FALSE)</f>
        <v>#N/A</v>
      </c>
      <c r="G339" s="70" t="b">
        <f t="shared" si="165"/>
        <v>1</v>
      </c>
      <c r="H339" s="96">
        <f t="shared" si="173"/>
        <v>0</v>
      </c>
      <c r="I339" s="71"/>
      <c r="J339" s="78"/>
      <c r="K339" s="70" t="e">
        <f>VLOOKUP(J339,d!$F$4:$G$27,2,FALSE)</f>
        <v>#N/A</v>
      </c>
      <c r="L339" s="70" t="b">
        <f t="shared" si="166"/>
        <v>1</v>
      </c>
      <c r="M339" s="96">
        <f t="shared" si="174"/>
        <v>0</v>
      </c>
      <c r="N339" s="72"/>
      <c r="O339" s="71"/>
      <c r="P339" s="70" t="e">
        <f>VLOOKUP(O339,d!$J$4:$K$27,2,FALSE)</f>
        <v>#N/A</v>
      </c>
      <c r="Q339" s="70" t="b">
        <f t="shared" si="167"/>
        <v>1</v>
      </c>
      <c r="R339" s="96">
        <f t="shared" si="175"/>
        <v>0</v>
      </c>
      <c r="S339" s="71"/>
      <c r="T339" s="79"/>
      <c r="U339" s="70" t="e">
        <f>VLOOKUP(T339,d!$N$4:$O$27,2,FALSE)</f>
        <v>#N/A</v>
      </c>
      <c r="V339" s="70" t="b">
        <f t="shared" si="168"/>
        <v>1</v>
      </c>
      <c r="W339" s="96">
        <f t="shared" si="176"/>
        <v>0</v>
      </c>
      <c r="X339" s="73"/>
      <c r="Y339" s="71"/>
      <c r="Z339" s="70" t="e">
        <f>VLOOKUP(Y339,d!$B$32:$C$55,2,FALSE)</f>
        <v>#N/A</v>
      </c>
      <c r="AA339" s="70" t="b">
        <f t="shared" si="169"/>
        <v>1</v>
      </c>
      <c r="AB339" s="96">
        <f t="shared" si="177"/>
        <v>0</v>
      </c>
      <c r="AC339" s="73"/>
      <c r="AD339" s="71"/>
      <c r="AE339" s="70" t="e">
        <f>VLOOKUP(AD339,d!$F$32:$G$55,2,FALSE)</f>
        <v>#N/A</v>
      </c>
      <c r="AF339" s="70" t="b">
        <f t="shared" si="170"/>
        <v>1</v>
      </c>
      <c r="AG339" s="96">
        <f t="shared" si="178"/>
        <v>0</v>
      </c>
      <c r="AH339" s="73"/>
      <c r="AI339" s="71"/>
      <c r="AJ339" s="70" t="e">
        <f>VLOOKUP(AI339,d!$J$32:$K$55,2,FALSE)</f>
        <v>#N/A</v>
      </c>
      <c r="AK339" s="70" t="b">
        <f t="shared" si="171"/>
        <v>1</v>
      </c>
      <c r="AL339" s="96">
        <f t="shared" si="179"/>
        <v>0</v>
      </c>
      <c r="AM339" s="73"/>
      <c r="AN339" s="71"/>
      <c r="AO339" s="70" t="e">
        <f>VLOOKUP(AN339,d!$N$32:$O$55,2,FALSE)</f>
        <v>#N/A</v>
      </c>
      <c r="AP339" s="70" t="b">
        <f t="shared" si="172"/>
        <v>1</v>
      </c>
      <c r="AQ339" s="96">
        <f t="shared" si="180"/>
        <v>0</v>
      </c>
      <c r="AR339" s="73"/>
      <c r="AS339" s="74">
        <f t="shared" si="181"/>
        <v>0</v>
      </c>
      <c r="AT339" s="74">
        <f t="shared" si="182"/>
        <v>0</v>
      </c>
      <c r="AU339" s="75">
        <f t="shared" si="183"/>
        <v>0</v>
      </c>
      <c r="AV339" s="90">
        <f>IF(B336="I",0,(AU336+AU337+AU338+AU339-AY339))</f>
        <v>0</v>
      </c>
      <c r="AW339" s="93">
        <f>IF(B336="I",0,IF(BD339&gt;BD$6,0,BD339))</f>
        <v>0</v>
      </c>
      <c r="AX339" s="119">
        <f>MIN(AS336:AS339)</f>
        <v>0</v>
      </c>
      <c r="AY339" s="50">
        <f>MIN(AU336:AU339)</f>
        <v>0</v>
      </c>
      <c r="AZ339" s="50">
        <f>RANK(AU339,AU336:AU339,0)</f>
        <v>1</v>
      </c>
      <c r="BA339" s="118">
        <f>SUM(AS336:AS339)-AX339</f>
        <v>0</v>
      </c>
      <c r="BB339" s="118">
        <f>SUM(AT336:AT339)-(AY339-AX339)</f>
        <v>0</v>
      </c>
      <c r="BC339" s="52">
        <f>IF(B336="I","",IF(SUM(BA336:BB339)=0,AV339,SUM(BA336:BB339)))</f>
        <v>0</v>
      </c>
      <c r="BD339" s="52" t="str">
        <f>IF(B336="I","",IF(BC339=0,"",RANK(BC339,BC$8:BC$500,0)))</f>
        <v/>
      </c>
      <c r="BE339" s="52"/>
      <c r="BF339" s="52"/>
      <c r="BG339" s="52"/>
    </row>
    <row r="340" spans="1:59" ht="13.5" thickBot="1" x14ac:dyDescent="0.25">
      <c r="A340" s="28"/>
      <c r="B340" s="46"/>
      <c r="C340" s="114" t="s">
        <v>293</v>
      </c>
      <c r="D340" s="47"/>
      <c r="E340" s="57"/>
      <c r="F340" s="65" t="e">
        <f>VLOOKUP(E340,d!$B$4:$C$27,2,FALSE)</f>
        <v>#N/A</v>
      </c>
      <c r="G340" s="65" t="b">
        <f t="shared" si="165"/>
        <v>1</v>
      </c>
      <c r="H340" s="34">
        <f t="shared" si="173"/>
        <v>0</v>
      </c>
      <c r="I340" s="43"/>
      <c r="J340" s="57"/>
      <c r="K340" s="65" t="e">
        <f>VLOOKUP(J340,d!$F$4:$G$27,2,FALSE)</f>
        <v>#N/A</v>
      </c>
      <c r="L340" s="65" t="b">
        <f t="shared" si="166"/>
        <v>1</v>
      </c>
      <c r="M340" s="34">
        <f t="shared" si="174"/>
        <v>0</v>
      </c>
      <c r="N340" s="66"/>
      <c r="O340" s="57"/>
      <c r="P340" s="65" t="e">
        <f>VLOOKUP(O340,d!$J$4:$K$27,2,FALSE)</f>
        <v>#N/A</v>
      </c>
      <c r="Q340" s="65" t="b">
        <f t="shared" si="167"/>
        <v>1</v>
      </c>
      <c r="R340" s="34">
        <f t="shared" si="175"/>
        <v>0</v>
      </c>
      <c r="S340" s="57"/>
      <c r="T340" s="76"/>
      <c r="U340" s="65" t="e">
        <f>VLOOKUP(T340,d!$N$4:$O$27,2,FALSE)</f>
        <v>#N/A</v>
      </c>
      <c r="V340" s="65" t="b">
        <f t="shared" si="168"/>
        <v>1</v>
      </c>
      <c r="W340" s="34">
        <f t="shared" si="176"/>
        <v>0</v>
      </c>
      <c r="X340" s="43"/>
      <c r="Y340" s="57"/>
      <c r="Z340" s="65" t="e">
        <f>VLOOKUP(Y340,d!$B$32:$C$55,2,FALSE)</f>
        <v>#N/A</v>
      </c>
      <c r="AA340" s="65" t="b">
        <f t="shared" si="169"/>
        <v>1</v>
      </c>
      <c r="AB340" s="34">
        <f t="shared" si="177"/>
        <v>0</v>
      </c>
      <c r="AC340" s="43"/>
      <c r="AD340" s="57"/>
      <c r="AE340" s="65" t="e">
        <f>VLOOKUP(AD340,d!$F$32:$G$55,2,FALSE)</f>
        <v>#N/A</v>
      </c>
      <c r="AF340" s="65" t="b">
        <f t="shared" si="170"/>
        <v>1</v>
      </c>
      <c r="AG340" s="34">
        <f t="shared" si="178"/>
        <v>0</v>
      </c>
      <c r="AH340" s="43"/>
      <c r="AI340" s="57"/>
      <c r="AJ340" s="65" t="e">
        <f>VLOOKUP(AI340,d!$J$32:$K$55,2,FALSE)</f>
        <v>#N/A</v>
      </c>
      <c r="AK340" s="65" t="b">
        <f t="shared" si="171"/>
        <v>1</v>
      </c>
      <c r="AL340" s="34">
        <f t="shared" si="179"/>
        <v>0</v>
      </c>
      <c r="AM340" s="43"/>
      <c r="AN340" s="57"/>
      <c r="AO340" s="65" t="e">
        <f>VLOOKUP(AN340,d!$N$32:$O$55,2,FALSE)</f>
        <v>#N/A</v>
      </c>
      <c r="AP340" s="65" t="b">
        <f t="shared" si="172"/>
        <v>1</v>
      </c>
      <c r="AQ340" s="34">
        <f t="shared" si="180"/>
        <v>0</v>
      </c>
      <c r="AR340" s="43"/>
      <c r="AS340" s="67">
        <f t="shared" si="181"/>
        <v>0</v>
      </c>
      <c r="AT340" s="67">
        <f t="shared" si="182"/>
        <v>0</v>
      </c>
      <c r="AU340" s="67">
        <f t="shared" si="183"/>
        <v>0</v>
      </c>
      <c r="AV340" s="92" t="str">
        <f>IF(A340&gt;" ",A340,"")</f>
        <v/>
      </c>
      <c r="AW340" s="46" t="s">
        <v>107</v>
      </c>
      <c r="AX340" s="52"/>
      <c r="AZ340" s="50">
        <f>RANK(AU340,AU340:AU343,0)</f>
        <v>1</v>
      </c>
      <c r="BE340" s="52"/>
      <c r="BF340" s="52"/>
      <c r="BG340" s="52"/>
    </row>
    <row r="341" spans="1:59" ht="13.5" thickBot="1" x14ac:dyDescent="0.25">
      <c r="A341" s="25">
        <f>(A340)</f>
        <v>0</v>
      </c>
      <c r="B341" s="46">
        <f t="shared" si="184"/>
        <v>0</v>
      </c>
      <c r="C341" s="114" t="s">
        <v>294</v>
      </c>
      <c r="D341" s="47"/>
      <c r="E341" s="68"/>
      <c r="F341" s="65" t="e">
        <f>VLOOKUP(E341,d!$B$4:$C$27,2,FALSE)</f>
        <v>#N/A</v>
      </c>
      <c r="G341" s="65" t="b">
        <f t="shared" si="165"/>
        <v>1</v>
      </c>
      <c r="H341" s="34">
        <f t="shared" si="173"/>
        <v>0</v>
      </c>
      <c r="I341" s="57"/>
      <c r="J341" s="68"/>
      <c r="K341" s="65" t="e">
        <f>VLOOKUP(J341,d!$F$4:$G$27,2,FALSE)</f>
        <v>#N/A</v>
      </c>
      <c r="L341" s="65" t="b">
        <f t="shared" si="166"/>
        <v>1</v>
      </c>
      <c r="M341" s="34">
        <f t="shared" si="174"/>
        <v>0</v>
      </c>
      <c r="N341" s="66"/>
      <c r="O341" s="57"/>
      <c r="P341" s="65" t="e">
        <f>VLOOKUP(O341,d!$J$4:$K$27,2,FALSE)</f>
        <v>#N/A</v>
      </c>
      <c r="Q341" s="65" t="b">
        <f t="shared" si="167"/>
        <v>1</v>
      </c>
      <c r="R341" s="34">
        <f t="shared" si="175"/>
        <v>0</v>
      </c>
      <c r="S341" s="57"/>
      <c r="T341" s="76"/>
      <c r="U341" s="65" t="e">
        <f>VLOOKUP(T341,d!$N$4:$O$27,2,FALSE)</f>
        <v>#N/A</v>
      </c>
      <c r="V341" s="65" t="b">
        <f t="shared" si="168"/>
        <v>1</v>
      </c>
      <c r="W341" s="34">
        <f t="shared" si="176"/>
        <v>0</v>
      </c>
      <c r="X341" s="43"/>
      <c r="Y341" s="57"/>
      <c r="Z341" s="65" t="e">
        <f>VLOOKUP(Y341,d!$B$32:$C$55,2,FALSE)</f>
        <v>#N/A</v>
      </c>
      <c r="AA341" s="65" t="b">
        <f t="shared" si="169"/>
        <v>1</v>
      </c>
      <c r="AB341" s="34">
        <f t="shared" si="177"/>
        <v>0</v>
      </c>
      <c r="AC341" s="43"/>
      <c r="AD341" s="57"/>
      <c r="AE341" s="65" t="e">
        <f>VLOOKUP(AD341,d!$F$32:$G$55,2,FALSE)</f>
        <v>#N/A</v>
      </c>
      <c r="AF341" s="65" t="b">
        <f t="shared" si="170"/>
        <v>1</v>
      </c>
      <c r="AG341" s="34">
        <f t="shared" si="178"/>
        <v>0</v>
      </c>
      <c r="AH341" s="43"/>
      <c r="AI341" s="57"/>
      <c r="AJ341" s="65" t="e">
        <f>VLOOKUP(AI341,d!$J$32:$K$55,2,FALSE)</f>
        <v>#N/A</v>
      </c>
      <c r="AK341" s="65" t="b">
        <f t="shared" si="171"/>
        <v>1</v>
      </c>
      <c r="AL341" s="34">
        <f t="shared" si="179"/>
        <v>0</v>
      </c>
      <c r="AM341" s="43"/>
      <c r="AN341" s="57"/>
      <c r="AO341" s="65" t="e">
        <f>VLOOKUP(AN341,d!$N$32:$O$55,2,FALSE)</f>
        <v>#N/A</v>
      </c>
      <c r="AP341" s="65" t="b">
        <f t="shared" si="172"/>
        <v>1</v>
      </c>
      <c r="AQ341" s="34">
        <f t="shared" si="180"/>
        <v>0</v>
      </c>
      <c r="AR341" s="43"/>
      <c r="AS341" s="67">
        <f t="shared" si="181"/>
        <v>0</v>
      </c>
      <c r="AT341" s="67">
        <f t="shared" si="182"/>
        <v>0</v>
      </c>
      <c r="AU341" s="26">
        <f t="shared" si="183"/>
        <v>0</v>
      </c>
      <c r="AV341" s="91">
        <f>IF(B340="I",0,SUM(BA340:BA343))</f>
        <v>0</v>
      </c>
      <c r="AW341" s="91">
        <f>IF(AV341=0,0,RANK(AV341,BA$8:BA$1202,0))</f>
        <v>0</v>
      </c>
      <c r="AX341" s="52"/>
      <c r="AZ341" s="50">
        <f>RANK(AU341,AU340:AU343,0)</f>
        <v>1</v>
      </c>
      <c r="BE341" s="52"/>
      <c r="BF341" s="52"/>
      <c r="BG341" s="52"/>
    </row>
    <row r="342" spans="1:59" ht="13.5" thickBot="1" x14ac:dyDescent="0.25">
      <c r="A342" s="25">
        <f>(A341)</f>
        <v>0</v>
      </c>
      <c r="B342" s="46">
        <f t="shared" si="184"/>
        <v>0</v>
      </c>
      <c r="C342" s="114" t="s">
        <v>295</v>
      </c>
      <c r="D342" s="48"/>
      <c r="E342" s="68"/>
      <c r="F342" s="65" t="e">
        <f>VLOOKUP(E342,d!$B$4:$C$27,2,FALSE)</f>
        <v>#N/A</v>
      </c>
      <c r="G342" s="65" t="b">
        <f t="shared" si="165"/>
        <v>1</v>
      </c>
      <c r="H342" s="34">
        <f t="shared" si="173"/>
        <v>0</v>
      </c>
      <c r="I342" s="57"/>
      <c r="J342" s="68"/>
      <c r="K342" s="65" t="e">
        <f>VLOOKUP(J342,d!$F$4:$G$27,2,FALSE)</f>
        <v>#N/A</v>
      </c>
      <c r="L342" s="65" t="b">
        <f t="shared" si="166"/>
        <v>1</v>
      </c>
      <c r="M342" s="34">
        <f t="shared" si="174"/>
        <v>0</v>
      </c>
      <c r="N342" s="66"/>
      <c r="O342" s="57"/>
      <c r="P342" s="65" t="e">
        <f>VLOOKUP(O342,d!$J$4:$K$27,2,FALSE)</f>
        <v>#N/A</v>
      </c>
      <c r="Q342" s="65" t="b">
        <f t="shared" si="167"/>
        <v>1</v>
      </c>
      <c r="R342" s="34">
        <f t="shared" si="175"/>
        <v>0</v>
      </c>
      <c r="S342" s="57"/>
      <c r="T342" s="76"/>
      <c r="U342" s="65" t="e">
        <f>VLOOKUP(T342,d!$N$4:$O$27,2,FALSE)</f>
        <v>#N/A</v>
      </c>
      <c r="V342" s="65" t="b">
        <f t="shared" si="168"/>
        <v>1</v>
      </c>
      <c r="W342" s="34">
        <f t="shared" si="176"/>
        <v>0</v>
      </c>
      <c r="X342" s="43"/>
      <c r="Y342" s="57"/>
      <c r="Z342" s="65" t="e">
        <f>VLOOKUP(Y342,d!$B$32:$C$55,2,FALSE)</f>
        <v>#N/A</v>
      </c>
      <c r="AA342" s="65" t="b">
        <f t="shared" si="169"/>
        <v>1</v>
      </c>
      <c r="AB342" s="34">
        <f t="shared" si="177"/>
        <v>0</v>
      </c>
      <c r="AC342" s="43"/>
      <c r="AD342" s="57"/>
      <c r="AE342" s="65" t="e">
        <f>VLOOKUP(AD342,d!$F$32:$G$55,2,FALSE)</f>
        <v>#N/A</v>
      </c>
      <c r="AF342" s="65" t="b">
        <f t="shared" si="170"/>
        <v>1</v>
      </c>
      <c r="AG342" s="34">
        <f t="shared" si="178"/>
        <v>0</v>
      </c>
      <c r="AH342" s="43"/>
      <c r="AI342" s="57"/>
      <c r="AJ342" s="65" t="e">
        <f>VLOOKUP(AI342,d!$J$32:$K$55,2,FALSE)</f>
        <v>#N/A</v>
      </c>
      <c r="AK342" s="65" t="b">
        <f t="shared" si="171"/>
        <v>1</v>
      </c>
      <c r="AL342" s="34">
        <f t="shared" si="179"/>
        <v>0</v>
      </c>
      <c r="AM342" s="43"/>
      <c r="AN342" s="57"/>
      <c r="AO342" s="65" t="e">
        <f>VLOOKUP(AN342,d!$N$32:$O$55,2,FALSE)</f>
        <v>#N/A</v>
      </c>
      <c r="AP342" s="65" t="b">
        <f t="shared" si="172"/>
        <v>1</v>
      </c>
      <c r="AQ342" s="34">
        <f t="shared" si="180"/>
        <v>0</v>
      </c>
      <c r="AR342" s="43"/>
      <c r="AS342" s="67">
        <f t="shared" si="181"/>
        <v>0</v>
      </c>
      <c r="AT342" s="67">
        <f t="shared" si="182"/>
        <v>0</v>
      </c>
      <c r="AU342" s="26">
        <f t="shared" si="183"/>
        <v>0</v>
      </c>
      <c r="AV342" s="94">
        <f>IF(B340="I",0,SUM(BB340:BB343))</f>
        <v>0</v>
      </c>
      <c r="AW342" s="94">
        <f>IF(AV342=0,0,RANK(AV342,BB$8:BB$1202,0))</f>
        <v>0</v>
      </c>
      <c r="AX342" s="52"/>
      <c r="AZ342" s="50">
        <f>RANK(AU342,AU340:AU343,0)</f>
        <v>1</v>
      </c>
      <c r="BE342" s="52"/>
      <c r="BF342" s="52"/>
      <c r="BG342" s="52"/>
    </row>
    <row r="343" spans="1:59" ht="13.5" thickBot="1" x14ac:dyDescent="0.25">
      <c r="A343" s="46">
        <f>(A342)</f>
        <v>0</v>
      </c>
      <c r="B343" s="46">
        <f t="shared" si="184"/>
        <v>0</v>
      </c>
      <c r="C343" s="115" t="s">
        <v>296</v>
      </c>
      <c r="D343" s="49"/>
      <c r="E343" s="69"/>
      <c r="F343" s="70" t="e">
        <f>VLOOKUP(E343,d!$B$4:$C$27,2,FALSE)</f>
        <v>#N/A</v>
      </c>
      <c r="G343" s="70" t="b">
        <f t="shared" si="165"/>
        <v>1</v>
      </c>
      <c r="H343" s="96">
        <f t="shared" si="173"/>
        <v>0</v>
      </c>
      <c r="I343" s="71"/>
      <c r="J343" s="78"/>
      <c r="K343" s="70" t="e">
        <f>VLOOKUP(J343,d!$F$4:$G$27,2,FALSE)</f>
        <v>#N/A</v>
      </c>
      <c r="L343" s="70" t="b">
        <f t="shared" si="166"/>
        <v>1</v>
      </c>
      <c r="M343" s="96">
        <f t="shared" si="174"/>
        <v>0</v>
      </c>
      <c r="N343" s="72"/>
      <c r="O343" s="71"/>
      <c r="P343" s="70" t="e">
        <f>VLOOKUP(O343,d!$J$4:$K$27,2,FALSE)</f>
        <v>#N/A</v>
      </c>
      <c r="Q343" s="70" t="b">
        <f t="shared" si="167"/>
        <v>1</v>
      </c>
      <c r="R343" s="96">
        <f t="shared" si="175"/>
        <v>0</v>
      </c>
      <c r="S343" s="71"/>
      <c r="T343" s="79"/>
      <c r="U343" s="70" t="e">
        <f>VLOOKUP(T343,d!$N$4:$O$27,2,FALSE)</f>
        <v>#N/A</v>
      </c>
      <c r="V343" s="70" t="b">
        <f t="shared" si="168"/>
        <v>1</v>
      </c>
      <c r="W343" s="96">
        <f t="shared" si="176"/>
        <v>0</v>
      </c>
      <c r="X343" s="73"/>
      <c r="Y343" s="71"/>
      <c r="Z343" s="70" t="e">
        <f>VLOOKUP(Y343,d!$B$32:$C$55,2,FALSE)</f>
        <v>#N/A</v>
      </c>
      <c r="AA343" s="70" t="b">
        <f t="shared" si="169"/>
        <v>1</v>
      </c>
      <c r="AB343" s="96">
        <f t="shared" si="177"/>
        <v>0</v>
      </c>
      <c r="AC343" s="73"/>
      <c r="AD343" s="71"/>
      <c r="AE343" s="70" t="e">
        <f>VLOOKUP(AD343,d!$F$32:$G$55,2,FALSE)</f>
        <v>#N/A</v>
      </c>
      <c r="AF343" s="70" t="b">
        <f t="shared" si="170"/>
        <v>1</v>
      </c>
      <c r="AG343" s="96">
        <f t="shared" si="178"/>
        <v>0</v>
      </c>
      <c r="AH343" s="73"/>
      <c r="AI343" s="71"/>
      <c r="AJ343" s="70" t="e">
        <f>VLOOKUP(AI343,d!$J$32:$K$55,2,FALSE)</f>
        <v>#N/A</v>
      </c>
      <c r="AK343" s="70" t="b">
        <f t="shared" si="171"/>
        <v>1</v>
      </c>
      <c r="AL343" s="96">
        <f t="shared" si="179"/>
        <v>0</v>
      </c>
      <c r="AM343" s="73"/>
      <c r="AN343" s="71"/>
      <c r="AO343" s="70" t="e">
        <f>VLOOKUP(AN343,d!$N$32:$O$55,2,FALSE)</f>
        <v>#N/A</v>
      </c>
      <c r="AP343" s="70" t="b">
        <f t="shared" si="172"/>
        <v>1</v>
      </c>
      <c r="AQ343" s="96">
        <f t="shared" si="180"/>
        <v>0</v>
      </c>
      <c r="AR343" s="73"/>
      <c r="AS343" s="74">
        <f t="shared" si="181"/>
        <v>0</v>
      </c>
      <c r="AT343" s="74">
        <f t="shared" si="182"/>
        <v>0</v>
      </c>
      <c r="AU343" s="75">
        <f t="shared" si="183"/>
        <v>0</v>
      </c>
      <c r="AV343" s="90">
        <f>IF(B340="I",0,(AU340+AU341+AU342+AU343-AY343))</f>
        <v>0</v>
      </c>
      <c r="AW343" s="93">
        <f>IF(B340="I",0,IF(BD343&gt;BD$6,0,BD343))</f>
        <v>0</v>
      </c>
      <c r="AX343" s="119">
        <f>MIN(AS340:AS343)</f>
        <v>0</v>
      </c>
      <c r="AY343" s="50">
        <f>MIN(AU340:AU343)</f>
        <v>0</v>
      </c>
      <c r="AZ343" s="50">
        <f>RANK(AU343,AU340:AU343,0)</f>
        <v>1</v>
      </c>
      <c r="BA343" s="118">
        <f>SUM(AS340:AS343)-AX343</f>
        <v>0</v>
      </c>
      <c r="BB343" s="118">
        <f>SUM(AT340:AT343)-(AY343-AX343)</f>
        <v>0</v>
      </c>
      <c r="BC343" s="52">
        <f>IF(B340="I","",IF(SUM(BA340:BB343)=0,AV343,SUM(BA340:BB343)))</f>
        <v>0</v>
      </c>
      <c r="BD343" s="52" t="str">
        <f>IF(B340="I","",IF(BC343=0,"",RANK(BC343,BC$8:BC$500,0)))</f>
        <v/>
      </c>
      <c r="BE343" s="52"/>
      <c r="BF343" s="52"/>
      <c r="BG343" s="52"/>
    </row>
    <row r="344" spans="1:59" ht="13.5" thickBot="1" x14ac:dyDescent="0.25">
      <c r="A344" s="28"/>
      <c r="B344" s="46"/>
      <c r="C344" s="114" t="s">
        <v>297</v>
      </c>
      <c r="D344" s="47"/>
      <c r="E344" s="57"/>
      <c r="F344" s="65" t="e">
        <f>VLOOKUP(E344,d!$B$4:$C$27,2,FALSE)</f>
        <v>#N/A</v>
      </c>
      <c r="G344" s="65" t="b">
        <f t="shared" si="165"/>
        <v>1</v>
      </c>
      <c r="H344" s="34">
        <f t="shared" si="173"/>
        <v>0</v>
      </c>
      <c r="I344" s="43"/>
      <c r="J344" s="57"/>
      <c r="K344" s="65" t="e">
        <f>VLOOKUP(J344,d!$F$4:$G$27,2,FALSE)</f>
        <v>#N/A</v>
      </c>
      <c r="L344" s="65" t="b">
        <f t="shared" si="166"/>
        <v>1</v>
      </c>
      <c r="M344" s="34">
        <f t="shared" si="174"/>
        <v>0</v>
      </c>
      <c r="N344" s="66"/>
      <c r="O344" s="57"/>
      <c r="P344" s="65" t="e">
        <f>VLOOKUP(O344,d!$J$4:$K$27,2,FALSE)</f>
        <v>#N/A</v>
      </c>
      <c r="Q344" s="65" t="b">
        <f t="shared" si="167"/>
        <v>1</v>
      </c>
      <c r="R344" s="34">
        <f t="shared" si="175"/>
        <v>0</v>
      </c>
      <c r="S344" s="57"/>
      <c r="T344" s="76"/>
      <c r="U344" s="65" t="e">
        <f>VLOOKUP(T344,d!$N$4:$O$27,2,FALSE)</f>
        <v>#N/A</v>
      </c>
      <c r="V344" s="65" t="b">
        <f t="shared" si="168"/>
        <v>1</v>
      </c>
      <c r="W344" s="34">
        <f t="shared" si="176"/>
        <v>0</v>
      </c>
      <c r="X344" s="43"/>
      <c r="Y344" s="57"/>
      <c r="Z344" s="65" t="e">
        <f>VLOOKUP(Y344,d!$B$32:$C$55,2,FALSE)</f>
        <v>#N/A</v>
      </c>
      <c r="AA344" s="65" t="b">
        <f t="shared" si="169"/>
        <v>1</v>
      </c>
      <c r="AB344" s="34">
        <f t="shared" si="177"/>
        <v>0</v>
      </c>
      <c r="AC344" s="43"/>
      <c r="AD344" s="57"/>
      <c r="AE344" s="65" t="e">
        <f>VLOOKUP(AD344,d!$F$32:$G$55,2,FALSE)</f>
        <v>#N/A</v>
      </c>
      <c r="AF344" s="65" t="b">
        <f t="shared" si="170"/>
        <v>1</v>
      </c>
      <c r="AG344" s="34">
        <f t="shared" si="178"/>
        <v>0</v>
      </c>
      <c r="AH344" s="43"/>
      <c r="AI344" s="57"/>
      <c r="AJ344" s="65" t="e">
        <f>VLOOKUP(AI344,d!$J$32:$K$55,2,FALSE)</f>
        <v>#N/A</v>
      </c>
      <c r="AK344" s="65" t="b">
        <f t="shared" si="171"/>
        <v>1</v>
      </c>
      <c r="AL344" s="34">
        <f t="shared" si="179"/>
        <v>0</v>
      </c>
      <c r="AM344" s="43"/>
      <c r="AN344" s="57"/>
      <c r="AO344" s="65" t="e">
        <f>VLOOKUP(AN344,d!$N$32:$O$55,2,FALSE)</f>
        <v>#N/A</v>
      </c>
      <c r="AP344" s="65" t="b">
        <f t="shared" si="172"/>
        <v>1</v>
      </c>
      <c r="AQ344" s="34">
        <f t="shared" si="180"/>
        <v>0</v>
      </c>
      <c r="AR344" s="43"/>
      <c r="AS344" s="67">
        <f t="shared" si="181"/>
        <v>0</v>
      </c>
      <c r="AT344" s="67">
        <f t="shared" si="182"/>
        <v>0</v>
      </c>
      <c r="AU344" s="67">
        <f t="shared" si="183"/>
        <v>0</v>
      </c>
      <c r="AV344" s="92" t="str">
        <f>IF(A344&gt;" ",A344,"")</f>
        <v/>
      </c>
      <c r="AW344" s="46" t="s">
        <v>107</v>
      </c>
      <c r="AX344" s="52"/>
      <c r="AZ344" s="50">
        <f>RANK(AU344,AU344:AU347,0)</f>
        <v>1</v>
      </c>
      <c r="BE344" s="52"/>
      <c r="BF344" s="52"/>
      <c r="BG344" s="52"/>
    </row>
    <row r="345" spans="1:59" ht="13.5" thickBot="1" x14ac:dyDescent="0.25">
      <c r="A345" s="25">
        <f>(A344)</f>
        <v>0</v>
      </c>
      <c r="B345" s="46">
        <f t="shared" si="184"/>
        <v>0</v>
      </c>
      <c r="C345" s="114" t="s">
        <v>298</v>
      </c>
      <c r="D345" s="47"/>
      <c r="E345" s="68"/>
      <c r="F345" s="65" t="e">
        <f>VLOOKUP(E345,d!$B$4:$C$27,2,FALSE)</f>
        <v>#N/A</v>
      </c>
      <c r="G345" s="65" t="b">
        <f t="shared" si="165"/>
        <v>1</v>
      </c>
      <c r="H345" s="34">
        <f t="shared" si="173"/>
        <v>0</v>
      </c>
      <c r="I345" s="57"/>
      <c r="J345" s="68"/>
      <c r="K345" s="65" t="e">
        <f>VLOOKUP(J345,d!$F$4:$G$27,2,FALSE)</f>
        <v>#N/A</v>
      </c>
      <c r="L345" s="65" t="b">
        <f t="shared" si="166"/>
        <v>1</v>
      </c>
      <c r="M345" s="34">
        <f t="shared" si="174"/>
        <v>0</v>
      </c>
      <c r="N345" s="66"/>
      <c r="O345" s="57"/>
      <c r="P345" s="65" t="e">
        <f>VLOOKUP(O345,d!$J$4:$K$27,2,FALSE)</f>
        <v>#N/A</v>
      </c>
      <c r="Q345" s="65" t="b">
        <f t="shared" si="167"/>
        <v>1</v>
      </c>
      <c r="R345" s="34">
        <f t="shared" si="175"/>
        <v>0</v>
      </c>
      <c r="S345" s="57"/>
      <c r="T345" s="76"/>
      <c r="U345" s="65" t="e">
        <f>VLOOKUP(T345,d!$N$4:$O$27,2,FALSE)</f>
        <v>#N/A</v>
      </c>
      <c r="V345" s="65" t="b">
        <f t="shared" si="168"/>
        <v>1</v>
      </c>
      <c r="W345" s="34">
        <f t="shared" si="176"/>
        <v>0</v>
      </c>
      <c r="X345" s="43"/>
      <c r="Y345" s="57"/>
      <c r="Z345" s="65" t="e">
        <f>VLOOKUP(Y345,d!$B$32:$C$55,2,FALSE)</f>
        <v>#N/A</v>
      </c>
      <c r="AA345" s="65" t="b">
        <f t="shared" si="169"/>
        <v>1</v>
      </c>
      <c r="AB345" s="34">
        <f t="shared" si="177"/>
        <v>0</v>
      </c>
      <c r="AC345" s="43"/>
      <c r="AD345" s="57"/>
      <c r="AE345" s="65" t="e">
        <f>VLOOKUP(AD345,d!$F$32:$G$55,2,FALSE)</f>
        <v>#N/A</v>
      </c>
      <c r="AF345" s="65" t="b">
        <f t="shared" si="170"/>
        <v>1</v>
      </c>
      <c r="AG345" s="34">
        <f t="shared" si="178"/>
        <v>0</v>
      </c>
      <c r="AH345" s="43"/>
      <c r="AI345" s="57"/>
      <c r="AJ345" s="65" t="e">
        <f>VLOOKUP(AI345,d!$J$32:$K$55,2,FALSE)</f>
        <v>#N/A</v>
      </c>
      <c r="AK345" s="65" t="b">
        <f t="shared" si="171"/>
        <v>1</v>
      </c>
      <c r="AL345" s="34">
        <f t="shared" si="179"/>
        <v>0</v>
      </c>
      <c r="AM345" s="43"/>
      <c r="AN345" s="57"/>
      <c r="AO345" s="65" t="e">
        <f>VLOOKUP(AN345,d!$N$32:$O$55,2,FALSE)</f>
        <v>#N/A</v>
      </c>
      <c r="AP345" s="65" t="b">
        <f t="shared" si="172"/>
        <v>1</v>
      </c>
      <c r="AQ345" s="34">
        <f t="shared" si="180"/>
        <v>0</v>
      </c>
      <c r="AR345" s="43"/>
      <c r="AS345" s="67">
        <f t="shared" si="181"/>
        <v>0</v>
      </c>
      <c r="AT345" s="67">
        <f t="shared" si="182"/>
        <v>0</v>
      </c>
      <c r="AU345" s="26">
        <f t="shared" si="183"/>
        <v>0</v>
      </c>
      <c r="AV345" s="91">
        <f>IF(B344="I",0,SUM(BA344:BA347))</f>
        <v>0</v>
      </c>
      <c r="AW345" s="91">
        <f>IF(AV345=0,0,RANK(AV345,BA$8:BA$1202,0))</f>
        <v>0</v>
      </c>
      <c r="AX345" s="52"/>
      <c r="AZ345" s="50">
        <f>RANK(AU345,AU344:AU347,0)</f>
        <v>1</v>
      </c>
      <c r="BE345" s="52"/>
      <c r="BF345" s="52"/>
      <c r="BG345" s="52"/>
    </row>
    <row r="346" spans="1:59" ht="13.5" thickBot="1" x14ac:dyDescent="0.25">
      <c r="A346" s="25">
        <f>(A345)</f>
        <v>0</v>
      </c>
      <c r="B346" s="46">
        <f t="shared" si="184"/>
        <v>0</v>
      </c>
      <c r="C346" s="114" t="s">
        <v>299</v>
      </c>
      <c r="D346" s="48"/>
      <c r="E346" s="68"/>
      <c r="F346" s="65" t="e">
        <f>VLOOKUP(E346,d!$B$4:$C$27,2,FALSE)</f>
        <v>#N/A</v>
      </c>
      <c r="G346" s="65" t="b">
        <f t="shared" si="165"/>
        <v>1</v>
      </c>
      <c r="H346" s="34">
        <f t="shared" si="173"/>
        <v>0</v>
      </c>
      <c r="I346" s="57"/>
      <c r="J346" s="68"/>
      <c r="K346" s="65" t="e">
        <f>VLOOKUP(J346,d!$F$4:$G$27,2,FALSE)</f>
        <v>#N/A</v>
      </c>
      <c r="L346" s="65" t="b">
        <f t="shared" si="166"/>
        <v>1</v>
      </c>
      <c r="M346" s="34">
        <f t="shared" si="174"/>
        <v>0</v>
      </c>
      <c r="N346" s="66"/>
      <c r="O346" s="57"/>
      <c r="P346" s="65" t="e">
        <f>VLOOKUP(O346,d!$J$4:$K$27,2,FALSE)</f>
        <v>#N/A</v>
      </c>
      <c r="Q346" s="65" t="b">
        <f t="shared" si="167"/>
        <v>1</v>
      </c>
      <c r="R346" s="34">
        <f t="shared" si="175"/>
        <v>0</v>
      </c>
      <c r="S346" s="57"/>
      <c r="T346" s="76"/>
      <c r="U346" s="65" t="e">
        <f>VLOOKUP(T346,d!$N$4:$O$27,2,FALSE)</f>
        <v>#N/A</v>
      </c>
      <c r="V346" s="65" t="b">
        <f t="shared" si="168"/>
        <v>1</v>
      </c>
      <c r="W346" s="34">
        <f t="shared" si="176"/>
        <v>0</v>
      </c>
      <c r="X346" s="43"/>
      <c r="Y346" s="57"/>
      <c r="Z346" s="65" t="e">
        <f>VLOOKUP(Y346,d!$B$32:$C$55,2,FALSE)</f>
        <v>#N/A</v>
      </c>
      <c r="AA346" s="65" t="b">
        <f t="shared" si="169"/>
        <v>1</v>
      </c>
      <c r="AB346" s="34">
        <f t="shared" si="177"/>
        <v>0</v>
      </c>
      <c r="AC346" s="43"/>
      <c r="AD346" s="57"/>
      <c r="AE346" s="65" t="e">
        <f>VLOOKUP(AD346,d!$F$32:$G$55,2,FALSE)</f>
        <v>#N/A</v>
      </c>
      <c r="AF346" s="65" t="b">
        <f t="shared" si="170"/>
        <v>1</v>
      </c>
      <c r="AG346" s="34">
        <f t="shared" si="178"/>
        <v>0</v>
      </c>
      <c r="AH346" s="43"/>
      <c r="AI346" s="57"/>
      <c r="AJ346" s="65" t="e">
        <f>VLOOKUP(AI346,d!$J$32:$K$55,2,FALSE)</f>
        <v>#N/A</v>
      </c>
      <c r="AK346" s="65" t="b">
        <f t="shared" si="171"/>
        <v>1</v>
      </c>
      <c r="AL346" s="34">
        <f t="shared" si="179"/>
        <v>0</v>
      </c>
      <c r="AM346" s="43"/>
      <c r="AN346" s="57"/>
      <c r="AO346" s="65" t="e">
        <f>VLOOKUP(AN346,d!$N$32:$O$55,2,FALSE)</f>
        <v>#N/A</v>
      </c>
      <c r="AP346" s="65" t="b">
        <f t="shared" si="172"/>
        <v>1</v>
      </c>
      <c r="AQ346" s="34">
        <f t="shared" si="180"/>
        <v>0</v>
      </c>
      <c r="AR346" s="43"/>
      <c r="AS346" s="67">
        <f t="shared" si="181"/>
        <v>0</v>
      </c>
      <c r="AT346" s="67">
        <f t="shared" si="182"/>
        <v>0</v>
      </c>
      <c r="AU346" s="26">
        <f t="shared" si="183"/>
        <v>0</v>
      </c>
      <c r="AV346" s="94">
        <f>IF(B344="I",0,SUM(BB344:BB347))</f>
        <v>0</v>
      </c>
      <c r="AW346" s="94">
        <f>IF(AV346=0,0,RANK(AV346,BB$8:BB$1202,0))</f>
        <v>0</v>
      </c>
      <c r="AX346" s="52"/>
      <c r="AZ346" s="50">
        <f>RANK(AU346,AU344:AU347,0)</f>
        <v>1</v>
      </c>
      <c r="BE346" s="52"/>
      <c r="BF346" s="52"/>
      <c r="BG346" s="52"/>
    </row>
    <row r="347" spans="1:59" ht="13.5" thickBot="1" x14ac:dyDescent="0.25">
      <c r="A347" s="46">
        <f>(A346)</f>
        <v>0</v>
      </c>
      <c r="B347" s="46">
        <f t="shared" si="184"/>
        <v>0</v>
      </c>
      <c r="C347" s="115" t="s">
        <v>300</v>
      </c>
      <c r="D347" s="49"/>
      <c r="E347" s="69"/>
      <c r="F347" s="70" t="e">
        <f>VLOOKUP(E347,d!$B$4:$C$27,2,FALSE)</f>
        <v>#N/A</v>
      </c>
      <c r="G347" s="70" t="b">
        <f t="shared" si="165"/>
        <v>1</v>
      </c>
      <c r="H347" s="96">
        <f t="shared" si="173"/>
        <v>0</v>
      </c>
      <c r="I347" s="71"/>
      <c r="J347" s="78"/>
      <c r="K347" s="70" t="e">
        <f>VLOOKUP(J347,d!$F$4:$G$27,2,FALSE)</f>
        <v>#N/A</v>
      </c>
      <c r="L347" s="70" t="b">
        <f t="shared" si="166"/>
        <v>1</v>
      </c>
      <c r="M347" s="96">
        <f t="shared" si="174"/>
        <v>0</v>
      </c>
      <c r="N347" s="72"/>
      <c r="O347" s="71"/>
      <c r="P347" s="70" t="e">
        <f>VLOOKUP(O347,d!$J$4:$K$27,2,FALSE)</f>
        <v>#N/A</v>
      </c>
      <c r="Q347" s="70" t="b">
        <f t="shared" si="167"/>
        <v>1</v>
      </c>
      <c r="R347" s="96">
        <f t="shared" si="175"/>
        <v>0</v>
      </c>
      <c r="S347" s="71"/>
      <c r="T347" s="79"/>
      <c r="U347" s="70" t="e">
        <f>VLOOKUP(T347,d!$N$4:$O$27,2,FALSE)</f>
        <v>#N/A</v>
      </c>
      <c r="V347" s="70" t="b">
        <f t="shared" si="168"/>
        <v>1</v>
      </c>
      <c r="W347" s="96">
        <f t="shared" si="176"/>
        <v>0</v>
      </c>
      <c r="X347" s="73"/>
      <c r="Y347" s="71"/>
      <c r="Z347" s="70" t="e">
        <f>VLOOKUP(Y347,d!$B$32:$C$55,2,FALSE)</f>
        <v>#N/A</v>
      </c>
      <c r="AA347" s="70" t="b">
        <f t="shared" si="169"/>
        <v>1</v>
      </c>
      <c r="AB347" s="96">
        <f t="shared" si="177"/>
        <v>0</v>
      </c>
      <c r="AC347" s="73"/>
      <c r="AD347" s="71"/>
      <c r="AE347" s="70" t="e">
        <f>VLOOKUP(AD347,d!$F$32:$G$55,2,FALSE)</f>
        <v>#N/A</v>
      </c>
      <c r="AF347" s="70" t="b">
        <f t="shared" si="170"/>
        <v>1</v>
      </c>
      <c r="AG347" s="96">
        <f t="shared" si="178"/>
        <v>0</v>
      </c>
      <c r="AH347" s="73"/>
      <c r="AI347" s="71"/>
      <c r="AJ347" s="70" t="e">
        <f>VLOOKUP(AI347,d!$J$32:$K$55,2,FALSE)</f>
        <v>#N/A</v>
      </c>
      <c r="AK347" s="70" t="b">
        <f t="shared" si="171"/>
        <v>1</v>
      </c>
      <c r="AL347" s="96">
        <f t="shared" si="179"/>
        <v>0</v>
      </c>
      <c r="AM347" s="73"/>
      <c r="AN347" s="71"/>
      <c r="AO347" s="70" t="e">
        <f>VLOOKUP(AN347,d!$N$32:$O$55,2,FALSE)</f>
        <v>#N/A</v>
      </c>
      <c r="AP347" s="70" t="b">
        <f t="shared" si="172"/>
        <v>1</v>
      </c>
      <c r="AQ347" s="96">
        <f t="shared" si="180"/>
        <v>0</v>
      </c>
      <c r="AR347" s="73"/>
      <c r="AS347" s="74">
        <f t="shared" si="181"/>
        <v>0</v>
      </c>
      <c r="AT347" s="74">
        <f t="shared" si="182"/>
        <v>0</v>
      </c>
      <c r="AU347" s="75">
        <f t="shared" si="183"/>
        <v>0</v>
      </c>
      <c r="AV347" s="90">
        <f>IF(B344="I",0,(AU344+AU345+AU346+AU347-AY347))</f>
        <v>0</v>
      </c>
      <c r="AW347" s="93">
        <f>IF(B344="I",0,IF(BD347&gt;BD$6,0,BD347))</f>
        <v>0</v>
      </c>
      <c r="AX347" s="119">
        <f>MIN(AS344:AS347)</f>
        <v>0</v>
      </c>
      <c r="AY347" s="50">
        <f>MIN(AU344:AU347)</f>
        <v>0</v>
      </c>
      <c r="AZ347" s="50">
        <f>RANK(AU347,AU344:AU347,0)</f>
        <v>1</v>
      </c>
      <c r="BA347" s="118">
        <f>SUM(AS344:AS347)-AX347</f>
        <v>0</v>
      </c>
      <c r="BB347" s="118">
        <f>SUM(AT344:AT347)-(AY347-AX347)</f>
        <v>0</v>
      </c>
      <c r="BC347" s="52">
        <f>IF(B344="I","",IF(SUM(BA344:BB347)=0,AV347,SUM(BA344:BB347)))</f>
        <v>0</v>
      </c>
      <c r="BD347" s="52" t="str">
        <f>IF(B344="I","",IF(BC347=0,"",RANK(BC347,BC$8:BC$500,0)))</f>
        <v/>
      </c>
      <c r="BE347" s="52"/>
      <c r="BF347" s="52"/>
      <c r="BG347" s="52"/>
    </row>
    <row r="348" spans="1:59" ht="13.5" thickBot="1" x14ac:dyDescent="0.25">
      <c r="A348" s="28"/>
      <c r="B348" s="46"/>
      <c r="C348" s="114" t="s">
        <v>301</v>
      </c>
      <c r="D348" s="47"/>
      <c r="E348" s="57"/>
      <c r="F348" s="65" t="e">
        <f>VLOOKUP(E348,d!$B$4:$C$27,2,FALSE)</f>
        <v>#N/A</v>
      </c>
      <c r="G348" s="65" t="b">
        <f t="shared" si="165"/>
        <v>1</v>
      </c>
      <c r="H348" s="34">
        <f t="shared" si="173"/>
        <v>0</v>
      </c>
      <c r="I348" s="43"/>
      <c r="J348" s="57"/>
      <c r="K348" s="65" t="e">
        <f>VLOOKUP(J348,d!$F$4:$G$27,2,FALSE)</f>
        <v>#N/A</v>
      </c>
      <c r="L348" s="65" t="b">
        <f t="shared" si="166"/>
        <v>1</v>
      </c>
      <c r="M348" s="34">
        <f t="shared" si="174"/>
        <v>0</v>
      </c>
      <c r="N348" s="66"/>
      <c r="O348" s="57"/>
      <c r="P348" s="65" t="e">
        <f>VLOOKUP(O348,d!$J$4:$K$27,2,FALSE)</f>
        <v>#N/A</v>
      </c>
      <c r="Q348" s="65" t="b">
        <f t="shared" si="167"/>
        <v>1</v>
      </c>
      <c r="R348" s="34">
        <f t="shared" si="175"/>
        <v>0</v>
      </c>
      <c r="S348" s="57"/>
      <c r="T348" s="76"/>
      <c r="U348" s="65" t="e">
        <f>VLOOKUP(T348,d!$N$4:$O$27,2,FALSE)</f>
        <v>#N/A</v>
      </c>
      <c r="V348" s="65" t="b">
        <f t="shared" si="168"/>
        <v>1</v>
      </c>
      <c r="W348" s="34">
        <f t="shared" si="176"/>
        <v>0</v>
      </c>
      <c r="X348" s="43"/>
      <c r="Y348" s="57"/>
      <c r="Z348" s="65" t="e">
        <f>VLOOKUP(Y348,d!$B$32:$C$55,2,FALSE)</f>
        <v>#N/A</v>
      </c>
      <c r="AA348" s="65" t="b">
        <f t="shared" si="169"/>
        <v>1</v>
      </c>
      <c r="AB348" s="34">
        <f t="shared" si="177"/>
        <v>0</v>
      </c>
      <c r="AC348" s="43"/>
      <c r="AD348" s="57"/>
      <c r="AE348" s="65" t="e">
        <f>VLOOKUP(AD348,d!$F$32:$G$55,2,FALSE)</f>
        <v>#N/A</v>
      </c>
      <c r="AF348" s="65" t="b">
        <f t="shared" si="170"/>
        <v>1</v>
      </c>
      <c r="AG348" s="34">
        <f t="shared" si="178"/>
        <v>0</v>
      </c>
      <c r="AH348" s="43"/>
      <c r="AI348" s="57"/>
      <c r="AJ348" s="65" t="e">
        <f>VLOOKUP(AI348,d!$J$32:$K$55,2,FALSE)</f>
        <v>#N/A</v>
      </c>
      <c r="AK348" s="65" t="b">
        <f t="shared" si="171"/>
        <v>1</v>
      </c>
      <c r="AL348" s="34">
        <f t="shared" si="179"/>
        <v>0</v>
      </c>
      <c r="AM348" s="43"/>
      <c r="AN348" s="57"/>
      <c r="AO348" s="65" t="e">
        <f>VLOOKUP(AN348,d!$N$32:$O$55,2,FALSE)</f>
        <v>#N/A</v>
      </c>
      <c r="AP348" s="65" t="b">
        <f t="shared" si="172"/>
        <v>1</v>
      </c>
      <c r="AQ348" s="34">
        <f t="shared" si="180"/>
        <v>0</v>
      </c>
      <c r="AR348" s="43"/>
      <c r="AS348" s="67">
        <f t="shared" si="181"/>
        <v>0</v>
      </c>
      <c r="AT348" s="67">
        <f t="shared" si="182"/>
        <v>0</v>
      </c>
      <c r="AU348" s="67">
        <f t="shared" si="183"/>
        <v>0</v>
      </c>
      <c r="AV348" s="92" t="str">
        <f>IF(A348&gt;" ",A348,"")</f>
        <v/>
      </c>
      <c r="AW348" s="46" t="s">
        <v>107</v>
      </c>
      <c r="AX348" s="52"/>
      <c r="AZ348" s="50">
        <f>RANK(AU348,AU348:AU351,0)</f>
        <v>1</v>
      </c>
      <c r="BE348" s="52"/>
      <c r="BF348" s="52"/>
      <c r="BG348" s="52"/>
    </row>
    <row r="349" spans="1:59" ht="13.5" thickBot="1" x14ac:dyDescent="0.25">
      <c r="A349" s="25">
        <f>(A348)</f>
        <v>0</v>
      </c>
      <c r="B349" s="46">
        <f t="shared" si="184"/>
        <v>0</v>
      </c>
      <c r="C349" s="114" t="s">
        <v>302</v>
      </c>
      <c r="D349" s="47"/>
      <c r="E349" s="68"/>
      <c r="F349" s="65" t="e">
        <f>VLOOKUP(E349,d!$B$4:$C$27,2,FALSE)</f>
        <v>#N/A</v>
      </c>
      <c r="G349" s="65" t="b">
        <f t="shared" si="165"/>
        <v>1</v>
      </c>
      <c r="H349" s="34">
        <f t="shared" si="173"/>
        <v>0</v>
      </c>
      <c r="I349" s="57"/>
      <c r="J349" s="68"/>
      <c r="K349" s="65" t="e">
        <f>VLOOKUP(J349,d!$F$4:$G$27,2,FALSE)</f>
        <v>#N/A</v>
      </c>
      <c r="L349" s="65" t="b">
        <f t="shared" si="166"/>
        <v>1</v>
      </c>
      <c r="M349" s="34">
        <f t="shared" si="174"/>
        <v>0</v>
      </c>
      <c r="N349" s="66"/>
      <c r="O349" s="57"/>
      <c r="P349" s="65" t="e">
        <f>VLOOKUP(O349,d!$J$4:$K$27,2,FALSE)</f>
        <v>#N/A</v>
      </c>
      <c r="Q349" s="65" t="b">
        <f t="shared" si="167"/>
        <v>1</v>
      </c>
      <c r="R349" s="34">
        <f t="shared" si="175"/>
        <v>0</v>
      </c>
      <c r="S349" s="57"/>
      <c r="T349" s="76"/>
      <c r="U349" s="65" t="e">
        <f>VLOOKUP(T349,d!$N$4:$O$27,2,FALSE)</f>
        <v>#N/A</v>
      </c>
      <c r="V349" s="65" t="b">
        <f t="shared" si="168"/>
        <v>1</v>
      </c>
      <c r="W349" s="34">
        <f t="shared" si="176"/>
        <v>0</v>
      </c>
      <c r="X349" s="43"/>
      <c r="Y349" s="57"/>
      <c r="Z349" s="65" t="e">
        <f>VLOOKUP(Y349,d!$B$32:$C$55,2,FALSE)</f>
        <v>#N/A</v>
      </c>
      <c r="AA349" s="65" t="b">
        <f t="shared" si="169"/>
        <v>1</v>
      </c>
      <c r="AB349" s="34">
        <f t="shared" si="177"/>
        <v>0</v>
      </c>
      <c r="AC349" s="43"/>
      <c r="AD349" s="57"/>
      <c r="AE349" s="65" t="e">
        <f>VLOOKUP(AD349,d!$F$32:$G$55,2,FALSE)</f>
        <v>#N/A</v>
      </c>
      <c r="AF349" s="65" t="b">
        <f t="shared" si="170"/>
        <v>1</v>
      </c>
      <c r="AG349" s="34">
        <f t="shared" si="178"/>
        <v>0</v>
      </c>
      <c r="AH349" s="43"/>
      <c r="AI349" s="57"/>
      <c r="AJ349" s="65" t="e">
        <f>VLOOKUP(AI349,d!$J$32:$K$55,2,FALSE)</f>
        <v>#N/A</v>
      </c>
      <c r="AK349" s="65" t="b">
        <f t="shared" si="171"/>
        <v>1</v>
      </c>
      <c r="AL349" s="34">
        <f t="shared" si="179"/>
        <v>0</v>
      </c>
      <c r="AM349" s="43"/>
      <c r="AN349" s="57"/>
      <c r="AO349" s="65" t="e">
        <f>VLOOKUP(AN349,d!$N$32:$O$55,2,FALSE)</f>
        <v>#N/A</v>
      </c>
      <c r="AP349" s="65" t="b">
        <f t="shared" si="172"/>
        <v>1</v>
      </c>
      <c r="AQ349" s="34">
        <f t="shared" si="180"/>
        <v>0</v>
      </c>
      <c r="AR349" s="43"/>
      <c r="AS349" s="67">
        <f t="shared" si="181"/>
        <v>0</v>
      </c>
      <c r="AT349" s="67">
        <f t="shared" si="182"/>
        <v>0</v>
      </c>
      <c r="AU349" s="26">
        <f t="shared" si="183"/>
        <v>0</v>
      </c>
      <c r="AV349" s="91">
        <f>IF(B348="I",0,SUM(BA348:BA351))</f>
        <v>0</v>
      </c>
      <c r="AW349" s="91">
        <f>IF(AV349=0,0,RANK(AV349,BA$8:BA$1202,0))</f>
        <v>0</v>
      </c>
      <c r="AX349" s="52"/>
      <c r="AZ349" s="50">
        <f>RANK(AU349,AU348:AU351,0)</f>
        <v>1</v>
      </c>
      <c r="BE349" s="52"/>
      <c r="BF349" s="52"/>
      <c r="BG349" s="52"/>
    </row>
    <row r="350" spans="1:59" ht="13.5" thickBot="1" x14ac:dyDescent="0.25">
      <c r="A350" s="25">
        <f>(A349)</f>
        <v>0</v>
      </c>
      <c r="B350" s="46">
        <f t="shared" si="184"/>
        <v>0</v>
      </c>
      <c r="C350" s="114" t="s">
        <v>303</v>
      </c>
      <c r="D350" s="48"/>
      <c r="E350" s="68"/>
      <c r="F350" s="65" t="e">
        <f>VLOOKUP(E350,d!$B$4:$C$27,2,FALSE)</f>
        <v>#N/A</v>
      </c>
      <c r="G350" s="65" t="b">
        <f t="shared" si="165"/>
        <v>1</v>
      </c>
      <c r="H350" s="34">
        <f t="shared" si="173"/>
        <v>0</v>
      </c>
      <c r="I350" s="57"/>
      <c r="J350" s="68"/>
      <c r="K350" s="65" t="e">
        <f>VLOOKUP(J350,d!$F$4:$G$27,2,FALSE)</f>
        <v>#N/A</v>
      </c>
      <c r="L350" s="65" t="b">
        <f t="shared" si="166"/>
        <v>1</v>
      </c>
      <c r="M350" s="34">
        <f t="shared" si="174"/>
        <v>0</v>
      </c>
      <c r="N350" s="66"/>
      <c r="O350" s="57"/>
      <c r="P350" s="65" t="e">
        <f>VLOOKUP(O350,d!$J$4:$K$27,2,FALSE)</f>
        <v>#N/A</v>
      </c>
      <c r="Q350" s="65" t="b">
        <f t="shared" si="167"/>
        <v>1</v>
      </c>
      <c r="R350" s="34">
        <f t="shared" si="175"/>
        <v>0</v>
      </c>
      <c r="S350" s="57"/>
      <c r="T350" s="76"/>
      <c r="U350" s="65" t="e">
        <f>VLOOKUP(T350,d!$N$4:$O$27,2,FALSE)</f>
        <v>#N/A</v>
      </c>
      <c r="V350" s="65" t="b">
        <f t="shared" si="168"/>
        <v>1</v>
      </c>
      <c r="W350" s="34">
        <f t="shared" si="176"/>
        <v>0</v>
      </c>
      <c r="X350" s="43"/>
      <c r="Y350" s="57"/>
      <c r="Z350" s="65" t="e">
        <f>VLOOKUP(Y350,d!$B$32:$C$55,2,FALSE)</f>
        <v>#N/A</v>
      </c>
      <c r="AA350" s="65" t="b">
        <f t="shared" si="169"/>
        <v>1</v>
      </c>
      <c r="AB350" s="34">
        <f t="shared" si="177"/>
        <v>0</v>
      </c>
      <c r="AC350" s="43"/>
      <c r="AD350" s="57"/>
      <c r="AE350" s="65" t="e">
        <f>VLOOKUP(AD350,d!$F$32:$G$55,2,FALSE)</f>
        <v>#N/A</v>
      </c>
      <c r="AF350" s="65" t="b">
        <f t="shared" si="170"/>
        <v>1</v>
      </c>
      <c r="AG350" s="34">
        <f t="shared" si="178"/>
        <v>0</v>
      </c>
      <c r="AH350" s="43"/>
      <c r="AI350" s="57"/>
      <c r="AJ350" s="65" t="e">
        <f>VLOOKUP(AI350,d!$J$32:$K$55,2,FALSE)</f>
        <v>#N/A</v>
      </c>
      <c r="AK350" s="65" t="b">
        <f t="shared" si="171"/>
        <v>1</v>
      </c>
      <c r="AL350" s="34">
        <f t="shared" si="179"/>
        <v>0</v>
      </c>
      <c r="AM350" s="43"/>
      <c r="AN350" s="57"/>
      <c r="AO350" s="65" t="e">
        <f>VLOOKUP(AN350,d!$N$32:$O$55,2,FALSE)</f>
        <v>#N/A</v>
      </c>
      <c r="AP350" s="65" t="b">
        <f t="shared" si="172"/>
        <v>1</v>
      </c>
      <c r="AQ350" s="34">
        <f t="shared" si="180"/>
        <v>0</v>
      </c>
      <c r="AR350" s="43"/>
      <c r="AS350" s="67">
        <f t="shared" si="181"/>
        <v>0</v>
      </c>
      <c r="AT350" s="67">
        <f t="shared" si="182"/>
        <v>0</v>
      </c>
      <c r="AU350" s="26">
        <f t="shared" si="183"/>
        <v>0</v>
      </c>
      <c r="AV350" s="94">
        <f>IF(B348="I",0,SUM(BB348:BB351))</f>
        <v>0</v>
      </c>
      <c r="AW350" s="94">
        <f>IF(AV350=0,0,RANK(AV350,BB$8:BB$1202,0))</f>
        <v>0</v>
      </c>
      <c r="AX350" s="52"/>
      <c r="AZ350" s="50">
        <f>RANK(AU350,AU348:AU351,0)</f>
        <v>1</v>
      </c>
      <c r="BE350" s="52"/>
      <c r="BF350" s="52"/>
      <c r="BG350" s="52"/>
    </row>
    <row r="351" spans="1:59" ht="13.5" thickBot="1" x14ac:dyDescent="0.25">
      <c r="A351" s="46">
        <f>(A350)</f>
        <v>0</v>
      </c>
      <c r="B351" s="46">
        <f t="shared" si="184"/>
        <v>0</v>
      </c>
      <c r="C351" s="115" t="s">
        <v>304</v>
      </c>
      <c r="D351" s="49"/>
      <c r="E351" s="69"/>
      <c r="F351" s="70" t="e">
        <f>VLOOKUP(E351,d!$B$4:$C$27,2,FALSE)</f>
        <v>#N/A</v>
      </c>
      <c r="G351" s="70" t="b">
        <f t="shared" si="165"/>
        <v>1</v>
      </c>
      <c r="H351" s="96">
        <f t="shared" si="173"/>
        <v>0</v>
      </c>
      <c r="I351" s="71"/>
      <c r="J351" s="78"/>
      <c r="K351" s="70" t="e">
        <f>VLOOKUP(J351,d!$F$4:$G$27,2,FALSE)</f>
        <v>#N/A</v>
      </c>
      <c r="L351" s="70" t="b">
        <f t="shared" si="166"/>
        <v>1</v>
      </c>
      <c r="M351" s="96">
        <f t="shared" si="174"/>
        <v>0</v>
      </c>
      <c r="N351" s="72"/>
      <c r="O351" s="71"/>
      <c r="P351" s="70" t="e">
        <f>VLOOKUP(O351,d!$J$4:$K$27,2,FALSE)</f>
        <v>#N/A</v>
      </c>
      <c r="Q351" s="70" t="b">
        <f t="shared" si="167"/>
        <v>1</v>
      </c>
      <c r="R351" s="96">
        <f t="shared" si="175"/>
        <v>0</v>
      </c>
      <c r="S351" s="71"/>
      <c r="T351" s="79"/>
      <c r="U351" s="70" t="e">
        <f>VLOOKUP(T351,d!$N$4:$O$27,2,FALSE)</f>
        <v>#N/A</v>
      </c>
      <c r="V351" s="70" t="b">
        <f t="shared" si="168"/>
        <v>1</v>
      </c>
      <c r="W351" s="96">
        <f t="shared" si="176"/>
        <v>0</v>
      </c>
      <c r="X351" s="73"/>
      <c r="Y351" s="71"/>
      <c r="Z351" s="70" t="e">
        <f>VLOOKUP(Y351,d!$B$32:$C$55,2,FALSE)</f>
        <v>#N/A</v>
      </c>
      <c r="AA351" s="70" t="b">
        <f t="shared" si="169"/>
        <v>1</v>
      </c>
      <c r="AB351" s="96">
        <f t="shared" si="177"/>
        <v>0</v>
      </c>
      <c r="AC351" s="73"/>
      <c r="AD351" s="71"/>
      <c r="AE351" s="70" t="e">
        <f>VLOOKUP(AD351,d!$F$32:$G$55,2,FALSE)</f>
        <v>#N/A</v>
      </c>
      <c r="AF351" s="70" t="b">
        <f t="shared" si="170"/>
        <v>1</v>
      </c>
      <c r="AG351" s="96">
        <f t="shared" si="178"/>
        <v>0</v>
      </c>
      <c r="AH351" s="73"/>
      <c r="AI351" s="71"/>
      <c r="AJ351" s="70" t="e">
        <f>VLOOKUP(AI351,d!$J$32:$K$55,2,FALSE)</f>
        <v>#N/A</v>
      </c>
      <c r="AK351" s="70" t="b">
        <f t="shared" si="171"/>
        <v>1</v>
      </c>
      <c r="AL351" s="96">
        <f t="shared" si="179"/>
        <v>0</v>
      </c>
      <c r="AM351" s="73"/>
      <c r="AN351" s="71"/>
      <c r="AO351" s="70" t="e">
        <f>VLOOKUP(AN351,d!$N$32:$O$55,2,FALSE)</f>
        <v>#N/A</v>
      </c>
      <c r="AP351" s="70" t="b">
        <f t="shared" si="172"/>
        <v>1</v>
      </c>
      <c r="AQ351" s="96">
        <f t="shared" si="180"/>
        <v>0</v>
      </c>
      <c r="AR351" s="73"/>
      <c r="AS351" s="74">
        <f t="shared" si="181"/>
        <v>0</v>
      </c>
      <c r="AT351" s="74">
        <f t="shared" si="182"/>
        <v>0</v>
      </c>
      <c r="AU351" s="75">
        <f t="shared" si="183"/>
        <v>0</v>
      </c>
      <c r="AV351" s="90">
        <f>IF(B348="I",0,(AU348+AU349+AU350+AU351-AY351))</f>
        <v>0</v>
      </c>
      <c r="AW351" s="93">
        <f>IF(B348="I",0,IF(BD351&gt;BD$6,0,BD351))</f>
        <v>0</v>
      </c>
      <c r="AX351" s="119">
        <f>MIN(AS348:AS351)</f>
        <v>0</v>
      </c>
      <c r="AY351" s="50">
        <f>MIN(AU348:AU351)</f>
        <v>0</v>
      </c>
      <c r="AZ351" s="50">
        <f>RANK(AU351,AU348:AU351,0)</f>
        <v>1</v>
      </c>
      <c r="BA351" s="118">
        <f>SUM(AS348:AS351)-AX351</f>
        <v>0</v>
      </c>
      <c r="BB351" s="118">
        <f>SUM(AT348:AT351)-(AY351-AX351)</f>
        <v>0</v>
      </c>
      <c r="BC351" s="52">
        <f>IF(B348="I","",IF(SUM(BA348:BB351)=0,AV351,SUM(BA348:BB351)))</f>
        <v>0</v>
      </c>
      <c r="BD351" s="52" t="str">
        <f>IF(B348="I","",IF(BC351=0,"",RANK(BC351,BC$8:BC$500,0)))</f>
        <v/>
      </c>
      <c r="BE351" s="52"/>
      <c r="BF351" s="52"/>
      <c r="BG351" s="52"/>
    </row>
    <row r="352" spans="1:59" ht="13.5" thickBot="1" x14ac:dyDescent="0.25">
      <c r="A352" s="28"/>
      <c r="B352" s="46"/>
      <c r="C352" s="114" t="s">
        <v>305</v>
      </c>
      <c r="D352" s="47"/>
      <c r="E352" s="57"/>
      <c r="F352" s="65" t="e">
        <f>VLOOKUP(E352,d!$B$4:$C$27,2,FALSE)</f>
        <v>#N/A</v>
      </c>
      <c r="G352" s="65" t="b">
        <f t="shared" si="165"/>
        <v>1</v>
      </c>
      <c r="H352" s="34">
        <f t="shared" si="173"/>
        <v>0</v>
      </c>
      <c r="I352" s="43"/>
      <c r="J352" s="57"/>
      <c r="K352" s="65" t="e">
        <f>VLOOKUP(J352,d!$F$4:$G$27,2,FALSE)</f>
        <v>#N/A</v>
      </c>
      <c r="L352" s="65" t="b">
        <f t="shared" si="166"/>
        <v>1</v>
      </c>
      <c r="M352" s="34">
        <f t="shared" si="174"/>
        <v>0</v>
      </c>
      <c r="N352" s="66"/>
      <c r="O352" s="57"/>
      <c r="P352" s="65" t="e">
        <f>VLOOKUP(O352,d!$J$4:$K$27,2,FALSE)</f>
        <v>#N/A</v>
      </c>
      <c r="Q352" s="65" t="b">
        <f t="shared" si="167"/>
        <v>1</v>
      </c>
      <c r="R352" s="34">
        <f t="shared" si="175"/>
        <v>0</v>
      </c>
      <c r="S352" s="57"/>
      <c r="T352" s="76"/>
      <c r="U352" s="65" t="e">
        <f>VLOOKUP(T352,d!$N$4:$O$27,2,FALSE)</f>
        <v>#N/A</v>
      </c>
      <c r="V352" s="65" t="b">
        <f t="shared" si="168"/>
        <v>1</v>
      </c>
      <c r="W352" s="34">
        <f t="shared" si="176"/>
        <v>0</v>
      </c>
      <c r="X352" s="43"/>
      <c r="Y352" s="57"/>
      <c r="Z352" s="65" t="e">
        <f>VLOOKUP(Y352,d!$B$32:$C$55,2,FALSE)</f>
        <v>#N/A</v>
      </c>
      <c r="AA352" s="65" t="b">
        <f t="shared" si="169"/>
        <v>1</v>
      </c>
      <c r="AB352" s="34">
        <f t="shared" si="177"/>
        <v>0</v>
      </c>
      <c r="AC352" s="43"/>
      <c r="AD352" s="57"/>
      <c r="AE352" s="65" t="e">
        <f>VLOOKUP(AD352,d!$F$32:$G$55,2,FALSE)</f>
        <v>#N/A</v>
      </c>
      <c r="AF352" s="65" t="b">
        <f t="shared" si="170"/>
        <v>1</v>
      </c>
      <c r="AG352" s="34">
        <f t="shared" si="178"/>
        <v>0</v>
      </c>
      <c r="AH352" s="43"/>
      <c r="AI352" s="57"/>
      <c r="AJ352" s="65" t="e">
        <f>VLOOKUP(AI352,d!$J$32:$K$55,2,FALSE)</f>
        <v>#N/A</v>
      </c>
      <c r="AK352" s="65" t="b">
        <f t="shared" si="171"/>
        <v>1</v>
      </c>
      <c r="AL352" s="34">
        <f t="shared" si="179"/>
        <v>0</v>
      </c>
      <c r="AM352" s="43"/>
      <c r="AN352" s="57"/>
      <c r="AO352" s="65" t="e">
        <f>VLOOKUP(AN352,d!$N$32:$O$55,2,FALSE)</f>
        <v>#N/A</v>
      </c>
      <c r="AP352" s="65" t="b">
        <f t="shared" si="172"/>
        <v>1</v>
      </c>
      <c r="AQ352" s="34">
        <f t="shared" si="180"/>
        <v>0</v>
      </c>
      <c r="AR352" s="43"/>
      <c r="AS352" s="67">
        <f t="shared" si="181"/>
        <v>0</v>
      </c>
      <c r="AT352" s="67">
        <f t="shared" si="182"/>
        <v>0</v>
      </c>
      <c r="AU352" s="67">
        <f t="shared" si="183"/>
        <v>0</v>
      </c>
      <c r="AV352" s="92" t="str">
        <f>IF(A352&gt;" ",A352,"")</f>
        <v/>
      </c>
      <c r="AW352" s="46" t="s">
        <v>107</v>
      </c>
      <c r="AX352" s="52"/>
      <c r="AZ352" s="50">
        <f>RANK(AU352,AU352:AU355,0)</f>
        <v>1</v>
      </c>
      <c r="BE352" s="52"/>
      <c r="BF352" s="52"/>
      <c r="BG352" s="52"/>
    </row>
    <row r="353" spans="1:59" ht="13.5" thickBot="1" x14ac:dyDescent="0.25">
      <c r="A353" s="25">
        <f>(A352)</f>
        <v>0</v>
      </c>
      <c r="B353" s="46">
        <f t="shared" si="184"/>
        <v>0</v>
      </c>
      <c r="C353" s="114" t="s">
        <v>306</v>
      </c>
      <c r="D353" s="47"/>
      <c r="E353" s="68"/>
      <c r="F353" s="65" t="e">
        <f>VLOOKUP(E353,d!$B$4:$C$27,2,FALSE)</f>
        <v>#N/A</v>
      </c>
      <c r="G353" s="65" t="b">
        <f t="shared" si="165"/>
        <v>1</v>
      </c>
      <c r="H353" s="34">
        <f t="shared" si="173"/>
        <v>0</v>
      </c>
      <c r="I353" s="57"/>
      <c r="J353" s="68"/>
      <c r="K353" s="65" t="e">
        <f>VLOOKUP(J353,d!$F$4:$G$27,2,FALSE)</f>
        <v>#N/A</v>
      </c>
      <c r="L353" s="65" t="b">
        <f t="shared" si="166"/>
        <v>1</v>
      </c>
      <c r="M353" s="34">
        <f t="shared" si="174"/>
        <v>0</v>
      </c>
      <c r="N353" s="66"/>
      <c r="O353" s="57"/>
      <c r="P353" s="65" t="e">
        <f>VLOOKUP(O353,d!$J$4:$K$27,2,FALSE)</f>
        <v>#N/A</v>
      </c>
      <c r="Q353" s="65" t="b">
        <f t="shared" si="167"/>
        <v>1</v>
      </c>
      <c r="R353" s="34">
        <f t="shared" si="175"/>
        <v>0</v>
      </c>
      <c r="S353" s="57"/>
      <c r="T353" s="76"/>
      <c r="U353" s="65" t="e">
        <f>VLOOKUP(T353,d!$N$4:$O$27,2,FALSE)</f>
        <v>#N/A</v>
      </c>
      <c r="V353" s="65" t="b">
        <f t="shared" si="168"/>
        <v>1</v>
      </c>
      <c r="W353" s="34">
        <f t="shared" si="176"/>
        <v>0</v>
      </c>
      <c r="X353" s="43"/>
      <c r="Y353" s="57"/>
      <c r="Z353" s="65" t="e">
        <f>VLOOKUP(Y353,d!$B$32:$C$55,2,FALSE)</f>
        <v>#N/A</v>
      </c>
      <c r="AA353" s="65" t="b">
        <f t="shared" si="169"/>
        <v>1</v>
      </c>
      <c r="AB353" s="34">
        <f t="shared" si="177"/>
        <v>0</v>
      </c>
      <c r="AC353" s="43"/>
      <c r="AD353" s="57"/>
      <c r="AE353" s="65" t="e">
        <f>VLOOKUP(AD353,d!$F$32:$G$55,2,FALSE)</f>
        <v>#N/A</v>
      </c>
      <c r="AF353" s="65" t="b">
        <f t="shared" si="170"/>
        <v>1</v>
      </c>
      <c r="AG353" s="34">
        <f t="shared" si="178"/>
        <v>0</v>
      </c>
      <c r="AH353" s="43"/>
      <c r="AI353" s="57"/>
      <c r="AJ353" s="65" t="e">
        <f>VLOOKUP(AI353,d!$J$32:$K$55,2,FALSE)</f>
        <v>#N/A</v>
      </c>
      <c r="AK353" s="65" t="b">
        <f t="shared" si="171"/>
        <v>1</v>
      </c>
      <c r="AL353" s="34">
        <f t="shared" si="179"/>
        <v>0</v>
      </c>
      <c r="AM353" s="43"/>
      <c r="AN353" s="57"/>
      <c r="AO353" s="65" t="e">
        <f>VLOOKUP(AN353,d!$N$32:$O$55,2,FALSE)</f>
        <v>#N/A</v>
      </c>
      <c r="AP353" s="65" t="b">
        <f t="shared" si="172"/>
        <v>1</v>
      </c>
      <c r="AQ353" s="34">
        <f t="shared" si="180"/>
        <v>0</v>
      </c>
      <c r="AR353" s="43"/>
      <c r="AS353" s="67">
        <f t="shared" si="181"/>
        <v>0</v>
      </c>
      <c r="AT353" s="67">
        <f t="shared" si="182"/>
        <v>0</v>
      </c>
      <c r="AU353" s="26">
        <f t="shared" si="183"/>
        <v>0</v>
      </c>
      <c r="AV353" s="91">
        <f>IF(B352="I",0,SUM(BA352:BA355))</f>
        <v>0</v>
      </c>
      <c r="AW353" s="91">
        <f>IF(AV353=0,0,RANK(AV353,BA$8:BA$1202,0))</f>
        <v>0</v>
      </c>
      <c r="AX353" s="52"/>
      <c r="AZ353" s="50">
        <f>RANK(AU353,AU352:AU355,0)</f>
        <v>1</v>
      </c>
      <c r="BE353" s="52"/>
      <c r="BF353" s="52"/>
      <c r="BG353" s="52"/>
    </row>
    <row r="354" spans="1:59" ht="13.5" thickBot="1" x14ac:dyDescent="0.25">
      <c r="A354" s="25">
        <f>(A353)</f>
        <v>0</v>
      </c>
      <c r="B354" s="46">
        <f t="shared" si="184"/>
        <v>0</v>
      </c>
      <c r="C354" s="114" t="s">
        <v>307</v>
      </c>
      <c r="D354" s="48"/>
      <c r="E354" s="68"/>
      <c r="F354" s="65" t="e">
        <f>VLOOKUP(E354,d!$B$4:$C$27,2,FALSE)</f>
        <v>#N/A</v>
      </c>
      <c r="G354" s="65" t="b">
        <f t="shared" si="165"/>
        <v>1</v>
      </c>
      <c r="H354" s="34">
        <f t="shared" si="173"/>
        <v>0</v>
      </c>
      <c r="I354" s="57"/>
      <c r="J354" s="68"/>
      <c r="K354" s="65" t="e">
        <f>VLOOKUP(J354,d!$F$4:$G$27,2,FALSE)</f>
        <v>#N/A</v>
      </c>
      <c r="L354" s="65" t="b">
        <f t="shared" si="166"/>
        <v>1</v>
      </c>
      <c r="M354" s="34">
        <f t="shared" si="174"/>
        <v>0</v>
      </c>
      <c r="N354" s="66"/>
      <c r="O354" s="57"/>
      <c r="P354" s="65" t="e">
        <f>VLOOKUP(O354,d!$J$4:$K$27,2,FALSE)</f>
        <v>#N/A</v>
      </c>
      <c r="Q354" s="65" t="b">
        <f t="shared" si="167"/>
        <v>1</v>
      </c>
      <c r="R354" s="34">
        <f t="shared" si="175"/>
        <v>0</v>
      </c>
      <c r="S354" s="57"/>
      <c r="T354" s="76"/>
      <c r="U354" s="65" t="e">
        <f>VLOOKUP(T354,d!$N$4:$O$27,2,FALSE)</f>
        <v>#N/A</v>
      </c>
      <c r="V354" s="65" t="b">
        <f t="shared" si="168"/>
        <v>1</v>
      </c>
      <c r="W354" s="34">
        <f t="shared" si="176"/>
        <v>0</v>
      </c>
      <c r="X354" s="43"/>
      <c r="Y354" s="57"/>
      <c r="Z354" s="65" t="e">
        <f>VLOOKUP(Y354,d!$B$32:$C$55,2,FALSE)</f>
        <v>#N/A</v>
      </c>
      <c r="AA354" s="65" t="b">
        <f t="shared" si="169"/>
        <v>1</v>
      </c>
      <c r="AB354" s="34">
        <f t="shared" si="177"/>
        <v>0</v>
      </c>
      <c r="AC354" s="43"/>
      <c r="AD354" s="57"/>
      <c r="AE354" s="65" t="e">
        <f>VLOOKUP(AD354,d!$F$32:$G$55,2,FALSE)</f>
        <v>#N/A</v>
      </c>
      <c r="AF354" s="65" t="b">
        <f t="shared" si="170"/>
        <v>1</v>
      </c>
      <c r="AG354" s="34">
        <f t="shared" si="178"/>
        <v>0</v>
      </c>
      <c r="AH354" s="43"/>
      <c r="AI354" s="57"/>
      <c r="AJ354" s="65" t="e">
        <f>VLOOKUP(AI354,d!$J$32:$K$55,2,FALSE)</f>
        <v>#N/A</v>
      </c>
      <c r="AK354" s="65" t="b">
        <f t="shared" si="171"/>
        <v>1</v>
      </c>
      <c r="AL354" s="34">
        <f t="shared" si="179"/>
        <v>0</v>
      </c>
      <c r="AM354" s="43"/>
      <c r="AN354" s="57"/>
      <c r="AO354" s="65" t="e">
        <f>VLOOKUP(AN354,d!$N$32:$O$55,2,FALSE)</f>
        <v>#N/A</v>
      </c>
      <c r="AP354" s="65" t="b">
        <f t="shared" si="172"/>
        <v>1</v>
      </c>
      <c r="AQ354" s="34">
        <f t="shared" si="180"/>
        <v>0</v>
      </c>
      <c r="AR354" s="43"/>
      <c r="AS354" s="67">
        <f t="shared" si="181"/>
        <v>0</v>
      </c>
      <c r="AT354" s="67">
        <f t="shared" si="182"/>
        <v>0</v>
      </c>
      <c r="AU354" s="26">
        <f t="shared" si="183"/>
        <v>0</v>
      </c>
      <c r="AV354" s="94">
        <f>IF(B352="I",0,SUM(BB352:BB355))</f>
        <v>0</v>
      </c>
      <c r="AW354" s="94">
        <f>IF(AV354=0,0,RANK(AV354,BB$8:BB$1202,0))</f>
        <v>0</v>
      </c>
      <c r="AX354" s="52"/>
      <c r="AZ354" s="50">
        <f>RANK(AU354,AU352:AU355,0)</f>
        <v>1</v>
      </c>
      <c r="BE354" s="52"/>
      <c r="BF354" s="52"/>
      <c r="BG354" s="52"/>
    </row>
    <row r="355" spans="1:59" ht="13.5" thickBot="1" x14ac:dyDescent="0.25">
      <c r="A355" s="46">
        <f>(A354)</f>
        <v>0</v>
      </c>
      <c r="B355" s="46">
        <f t="shared" si="184"/>
        <v>0</v>
      </c>
      <c r="C355" s="115" t="s">
        <v>308</v>
      </c>
      <c r="D355" s="49"/>
      <c r="E355" s="69"/>
      <c r="F355" s="70" t="e">
        <f>VLOOKUP(E355,d!$B$4:$C$27,2,FALSE)</f>
        <v>#N/A</v>
      </c>
      <c r="G355" s="70" t="b">
        <f t="shared" si="165"/>
        <v>1</v>
      </c>
      <c r="H355" s="96">
        <f t="shared" si="173"/>
        <v>0</v>
      </c>
      <c r="I355" s="71"/>
      <c r="J355" s="78"/>
      <c r="K355" s="70" t="e">
        <f>VLOOKUP(J355,d!$F$4:$G$27,2,FALSE)</f>
        <v>#N/A</v>
      </c>
      <c r="L355" s="70" t="b">
        <f t="shared" si="166"/>
        <v>1</v>
      </c>
      <c r="M355" s="96">
        <f t="shared" si="174"/>
        <v>0</v>
      </c>
      <c r="N355" s="72"/>
      <c r="O355" s="71"/>
      <c r="P355" s="70" t="e">
        <f>VLOOKUP(O355,d!$J$4:$K$27,2,FALSE)</f>
        <v>#N/A</v>
      </c>
      <c r="Q355" s="70" t="b">
        <f t="shared" si="167"/>
        <v>1</v>
      </c>
      <c r="R355" s="96">
        <f t="shared" si="175"/>
        <v>0</v>
      </c>
      <c r="S355" s="71"/>
      <c r="T355" s="79"/>
      <c r="U355" s="70" t="e">
        <f>VLOOKUP(T355,d!$N$4:$O$27,2,FALSE)</f>
        <v>#N/A</v>
      </c>
      <c r="V355" s="70" t="b">
        <f t="shared" si="168"/>
        <v>1</v>
      </c>
      <c r="W355" s="96">
        <f t="shared" si="176"/>
        <v>0</v>
      </c>
      <c r="X355" s="73"/>
      <c r="Y355" s="71"/>
      <c r="Z355" s="70" t="e">
        <f>VLOOKUP(Y355,d!$B$32:$C$55,2,FALSE)</f>
        <v>#N/A</v>
      </c>
      <c r="AA355" s="70" t="b">
        <f t="shared" si="169"/>
        <v>1</v>
      </c>
      <c r="AB355" s="96">
        <f t="shared" si="177"/>
        <v>0</v>
      </c>
      <c r="AC355" s="73"/>
      <c r="AD355" s="71"/>
      <c r="AE355" s="70" t="e">
        <f>VLOOKUP(AD355,d!$F$32:$G$55,2,FALSE)</f>
        <v>#N/A</v>
      </c>
      <c r="AF355" s="70" t="b">
        <f t="shared" si="170"/>
        <v>1</v>
      </c>
      <c r="AG355" s="96">
        <f t="shared" si="178"/>
        <v>0</v>
      </c>
      <c r="AH355" s="73"/>
      <c r="AI355" s="71"/>
      <c r="AJ355" s="70" t="e">
        <f>VLOOKUP(AI355,d!$J$32:$K$55,2,FALSE)</f>
        <v>#N/A</v>
      </c>
      <c r="AK355" s="70" t="b">
        <f t="shared" si="171"/>
        <v>1</v>
      </c>
      <c r="AL355" s="96">
        <f t="shared" si="179"/>
        <v>0</v>
      </c>
      <c r="AM355" s="73"/>
      <c r="AN355" s="71"/>
      <c r="AO355" s="70" t="e">
        <f>VLOOKUP(AN355,d!$N$32:$O$55,2,FALSE)</f>
        <v>#N/A</v>
      </c>
      <c r="AP355" s="70" t="b">
        <f t="shared" si="172"/>
        <v>1</v>
      </c>
      <c r="AQ355" s="96">
        <f t="shared" si="180"/>
        <v>0</v>
      </c>
      <c r="AR355" s="73"/>
      <c r="AS355" s="74">
        <f t="shared" si="181"/>
        <v>0</v>
      </c>
      <c r="AT355" s="74">
        <f t="shared" si="182"/>
        <v>0</v>
      </c>
      <c r="AU355" s="75">
        <f t="shared" si="183"/>
        <v>0</v>
      </c>
      <c r="AV355" s="90">
        <f>IF(B352="I",0,(AU352+AU353+AU354+AU355-AY355))</f>
        <v>0</v>
      </c>
      <c r="AW355" s="93">
        <f>IF(B352="I",0,IF(BD355&gt;BD$6,0,BD355))</f>
        <v>0</v>
      </c>
      <c r="AX355" s="119">
        <f>MIN(AS352:AS355)</f>
        <v>0</v>
      </c>
      <c r="AY355" s="50">
        <f>MIN(AU352:AU355)</f>
        <v>0</v>
      </c>
      <c r="AZ355" s="50">
        <f>RANK(AU355,AU352:AU355,0)</f>
        <v>1</v>
      </c>
      <c r="BA355" s="118">
        <f>SUM(AS352:AS355)-AX355</f>
        <v>0</v>
      </c>
      <c r="BB355" s="118">
        <f>SUM(AT352:AT355)-(AY355-AX355)</f>
        <v>0</v>
      </c>
      <c r="BC355" s="52">
        <f>IF(B352="I","",IF(SUM(BA352:BB355)=0,AV355,SUM(BA352:BB355)))</f>
        <v>0</v>
      </c>
      <c r="BD355" s="52" t="str">
        <f>IF(B352="I","",IF(BC355=0,"",RANK(BC355,BC$8:BC$500,0)))</f>
        <v/>
      </c>
      <c r="BE355" s="52"/>
      <c r="BF355" s="52"/>
      <c r="BG355" s="52"/>
    </row>
    <row r="356" spans="1:59" ht="13.5" thickBot="1" x14ac:dyDescent="0.25">
      <c r="A356" s="28"/>
      <c r="B356" s="46"/>
      <c r="C356" s="114" t="s">
        <v>309</v>
      </c>
      <c r="D356" s="47"/>
      <c r="E356" s="57"/>
      <c r="F356" s="65" t="e">
        <f>VLOOKUP(E356,d!$B$4:$C$27,2,FALSE)</f>
        <v>#N/A</v>
      </c>
      <c r="G356" s="65" t="b">
        <f t="shared" si="165"/>
        <v>1</v>
      </c>
      <c r="H356" s="34">
        <f t="shared" si="173"/>
        <v>0</v>
      </c>
      <c r="I356" s="43"/>
      <c r="J356" s="57"/>
      <c r="K356" s="65" t="e">
        <f>VLOOKUP(J356,d!$F$4:$G$27,2,FALSE)</f>
        <v>#N/A</v>
      </c>
      <c r="L356" s="65" t="b">
        <f t="shared" si="166"/>
        <v>1</v>
      </c>
      <c r="M356" s="34">
        <f t="shared" si="174"/>
        <v>0</v>
      </c>
      <c r="N356" s="66"/>
      <c r="O356" s="57"/>
      <c r="P356" s="65" t="e">
        <f>VLOOKUP(O356,d!$J$4:$K$27,2,FALSE)</f>
        <v>#N/A</v>
      </c>
      <c r="Q356" s="65" t="b">
        <f t="shared" si="167"/>
        <v>1</v>
      </c>
      <c r="R356" s="34">
        <f t="shared" si="175"/>
        <v>0</v>
      </c>
      <c r="S356" s="57"/>
      <c r="T356" s="76"/>
      <c r="U356" s="65" t="e">
        <f>VLOOKUP(T356,d!$N$4:$O$27,2,FALSE)</f>
        <v>#N/A</v>
      </c>
      <c r="V356" s="65" t="b">
        <f t="shared" si="168"/>
        <v>1</v>
      </c>
      <c r="W356" s="34">
        <f t="shared" si="176"/>
        <v>0</v>
      </c>
      <c r="X356" s="43"/>
      <c r="Y356" s="57"/>
      <c r="Z356" s="65" t="e">
        <f>VLOOKUP(Y356,d!$B$32:$C$55,2,FALSE)</f>
        <v>#N/A</v>
      </c>
      <c r="AA356" s="65" t="b">
        <f t="shared" si="169"/>
        <v>1</v>
      </c>
      <c r="AB356" s="34">
        <f t="shared" si="177"/>
        <v>0</v>
      </c>
      <c r="AC356" s="43"/>
      <c r="AD356" s="57"/>
      <c r="AE356" s="65" t="e">
        <f>VLOOKUP(AD356,d!$F$32:$G$55,2,FALSE)</f>
        <v>#N/A</v>
      </c>
      <c r="AF356" s="65" t="b">
        <f t="shared" si="170"/>
        <v>1</v>
      </c>
      <c r="AG356" s="34">
        <f t="shared" si="178"/>
        <v>0</v>
      </c>
      <c r="AH356" s="43"/>
      <c r="AI356" s="57"/>
      <c r="AJ356" s="65" t="e">
        <f>VLOOKUP(AI356,d!$J$32:$K$55,2,FALSE)</f>
        <v>#N/A</v>
      </c>
      <c r="AK356" s="65" t="b">
        <f t="shared" si="171"/>
        <v>1</v>
      </c>
      <c r="AL356" s="34">
        <f t="shared" si="179"/>
        <v>0</v>
      </c>
      <c r="AM356" s="43"/>
      <c r="AN356" s="57"/>
      <c r="AO356" s="65" t="e">
        <f>VLOOKUP(AN356,d!$N$32:$O$55,2,FALSE)</f>
        <v>#N/A</v>
      </c>
      <c r="AP356" s="65" t="b">
        <f t="shared" si="172"/>
        <v>1</v>
      </c>
      <c r="AQ356" s="34">
        <f t="shared" si="180"/>
        <v>0</v>
      </c>
      <c r="AR356" s="43"/>
      <c r="AS356" s="67">
        <f t="shared" si="181"/>
        <v>0</v>
      </c>
      <c r="AT356" s="67">
        <f t="shared" si="182"/>
        <v>0</v>
      </c>
      <c r="AU356" s="67">
        <f t="shared" si="183"/>
        <v>0</v>
      </c>
      <c r="AV356" s="92" t="str">
        <f>IF(A356&gt;" ",A356,"")</f>
        <v/>
      </c>
      <c r="AW356" s="46" t="s">
        <v>107</v>
      </c>
      <c r="AX356" s="52"/>
      <c r="AZ356" s="50">
        <f>RANK(AU356,AU356:AU359,0)</f>
        <v>1</v>
      </c>
      <c r="BE356" s="52"/>
      <c r="BF356" s="52"/>
      <c r="BG356" s="52"/>
    </row>
    <row r="357" spans="1:59" ht="13.5" thickBot="1" x14ac:dyDescent="0.25">
      <c r="A357" s="25">
        <f>(A356)</f>
        <v>0</v>
      </c>
      <c r="B357" s="46">
        <f t="shared" si="184"/>
        <v>0</v>
      </c>
      <c r="C357" s="114" t="s">
        <v>310</v>
      </c>
      <c r="D357" s="47"/>
      <c r="E357" s="68"/>
      <c r="F357" s="65" t="e">
        <f>VLOOKUP(E357,d!$B$4:$C$27,2,FALSE)</f>
        <v>#N/A</v>
      </c>
      <c r="G357" s="65" t="b">
        <f t="shared" si="165"/>
        <v>1</v>
      </c>
      <c r="H357" s="34">
        <f t="shared" si="173"/>
        <v>0</v>
      </c>
      <c r="I357" s="57"/>
      <c r="J357" s="68"/>
      <c r="K357" s="65" t="e">
        <f>VLOOKUP(J357,d!$F$4:$G$27,2,FALSE)</f>
        <v>#N/A</v>
      </c>
      <c r="L357" s="65" t="b">
        <f t="shared" si="166"/>
        <v>1</v>
      </c>
      <c r="M357" s="34">
        <f t="shared" si="174"/>
        <v>0</v>
      </c>
      <c r="N357" s="66"/>
      <c r="O357" s="57"/>
      <c r="P357" s="65" t="e">
        <f>VLOOKUP(O357,d!$J$4:$K$27,2,FALSE)</f>
        <v>#N/A</v>
      </c>
      <c r="Q357" s="65" t="b">
        <f t="shared" si="167"/>
        <v>1</v>
      </c>
      <c r="R357" s="34">
        <f t="shared" si="175"/>
        <v>0</v>
      </c>
      <c r="S357" s="57"/>
      <c r="T357" s="76"/>
      <c r="U357" s="65" t="e">
        <f>VLOOKUP(T357,d!$N$4:$O$27,2,FALSE)</f>
        <v>#N/A</v>
      </c>
      <c r="V357" s="65" t="b">
        <f t="shared" si="168"/>
        <v>1</v>
      </c>
      <c r="W357" s="34">
        <f t="shared" si="176"/>
        <v>0</v>
      </c>
      <c r="X357" s="43"/>
      <c r="Y357" s="57"/>
      <c r="Z357" s="65" t="e">
        <f>VLOOKUP(Y357,d!$B$32:$C$55,2,FALSE)</f>
        <v>#N/A</v>
      </c>
      <c r="AA357" s="65" t="b">
        <f t="shared" si="169"/>
        <v>1</v>
      </c>
      <c r="AB357" s="34">
        <f t="shared" si="177"/>
        <v>0</v>
      </c>
      <c r="AC357" s="43"/>
      <c r="AD357" s="57"/>
      <c r="AE357" s="65" t="e">
        <f>VLOOKUP(AD357,d!$F$32:$G$55,2,FALSE)</f>
        <v>#N/A</v>
      </c>
      <c r="AF357" s="65" t="b">
        <f t="shared" si="170"/>
        <v>1</v>
      </c>
      <c r="AG357" s="34">
        <f t="shared" si="178"/>
        <v>0</v>
      </c>
      <c r="AH357" s="43"/>
      <c r="AI357" s="57"/>
      <c r="AJ357" s="65" t="e">
        <f>VLOOKUP(AI357,d!$J$32:$K$55,2,FALSE)</f>
        <v>#N/A</v>
      </c>
      <c r="AK357" s="65" t="b">
        <f t="shared" si="171"/>
        <v>1</v>
      </c>
      <c r="AL357" s="34">
        <f t="shared" si="179"/>
        <v>0</v>
      </c>
      <c r="AM357" s="43"/>
      <c r="AN357" s="57"/>
      <c r="AO357" s="65" t="e">
        <f>VLOOKUP(AN357,d!$N$32:$O$55,2,FALSE)</f>
        <v>#N/A</v>
      </c>
      <c r="AP357" s="65" t="b">
        <f t="shared" si="172"/>
        <v>1</v>
      </c>
      <c r="AQ357" s="34">
        <f t="shared" si="180"/>
        <v>0</v>
      </c>
      <c r="AR357" s="43"/>
      <c r="AS357" s="67">
        <f t="shared" si="181"/>
        <v>0</v>
      </c>
      <c r="AT357" s="67">
        <f t="shared" si="182"/>
        <v>0</v>
      </c>
      <c r="AU357" s="26">
        <f t="shared" si="183"/>
        <v>0</v>
      </c>
      <c r="AV357" s="91">
        <f>IF(B356="I",0,SUM(BA356:BA359))</f>
        <v>0</v>
      </c>
      <c r="AW357" s="91">
        <f>IF(AV357=0,0,RANK(AV357,BA$8:BA$1202,0))</f>
        <v>0</v>
      </c>
      <c r="AX357" s="52"/>
      <c r="AZ357" s="50">
        <f>RANK(AU357,AU356:AU359,0)</f>
        <v>1</v>
      </c>
      <c r="BE357" s="52"/>
      <c r="BF357" s="52"/>
      <c r="BG357" s="52"/>
    </row>
    <row r="358" spans="1:59" ht="13.5" thickBot="1" x14ac:dyDescent="0.25">
      <c r="A358" s="25">
        <f>(A357)</f>
        <v>0</v>
      </c>
      <c r="B358" s="46">
        <f t="shared" si="184"/>
        <v>0</v>
      </c>
      <c r="C358" s="114" t="s">
        <v>311</v>
      </c>
      <c r="D358" s="48"/>
      <c r="E358" s="68"/>
      <c r="F358" s="65" t="e">
        <f>VLOOKUP(E358,d!$B$4:$C$27,2,FALSE)</f>
        <v>#N/A</v>
      </c>
      <c r="G358" s="65" t="b">
        <f t="shared" si="165"/>
        <v>1</v>
      </c>
      <c r="H358" s="34">
        <f t="shared" si="173"/>
        <v>0</v>
      </c>
      <c r="I358" s="57"/>
      <c r="J358" s="68"/>
      <c r="K358" s="65" t="e">
        <f>VLOOKUP(J358,d!$F$4:$G$27,2,FALSE)</f>
        <v>#N/A</v>
      </c>
      <c r="L358" s="65" t="b">
        <f t="shared" si="166"/>
        <v>1</v>
      </c>
      <c r="M358" s="34">
        <f t="shared" si="174"/>
        <v>0</v>
      </c>
      <c r="N358" s="66"/>
      <c r="O358" s="57"/>
      <c r="P358" s="65" t="e">
        <f>VLOOKUP(O358,d!$J$4:$K$27,2,FALSE)</f>
        <v>#N/A</v>
      </c>
      <c r="Q358" s="65" t="b">
        <f t="shared" si="167"/>
        <v>1</v>
      </c>
      <c r="R358" s="34">
        <f t="shared" si="175"/>
        <v>0</v>
      </c>
      <c r="S358" s="57"/>
      <c r="T358" s="76"/>
      <c r="U358" s="65" t="e">
        <f>VLOOKUP(T358,d!$N$4:$O$27,2,FALSE)</f>
        <v>#N/A</v>
      </c>
      <c r="V358" s="65" t="b">
        <f t="shared" si="168"/>
        <v>1</v>
      </c>
      <c r="W358" s="34">
        <f t="shared" si="176"/>
        <v>0</v>
      </c>
      <c r="X358" s="43"/>
      <c r="Y358" s="57"/>
      <c r="Z358" s="65" t="e">
        <f>VLOOKUP(Y358,d!$B$32:$C$55,2,FALSE)</f>
        <v>#N/A</v>
      </c>
      <c r="AA358" s="65" t="b">
        <f t="shared" si="169"/>
        <v>1</v>
      </c>
      <c r="AB358" s="34">
        <f t="shared" si="177"/>
        <v>0</v>
      </c>
      <c r="AC358" s="43"/>
      <c r="AD358" s="57"/>
      <c r="AE358" s="65" t="e">
        <f>VLOOKUP(AD358,d!$F$32:$G$55,2,FALSE)</f>
        <v>#N/A</v>
      </c>
      <c r="AF358" s="65" t="b">
        <f t="shared" si="170"/>
        <v>1</v>
      </c>
      <c r="AG358" s="34">
        <f t="shared" si="178"/>
        <v>0</v>
      </c>
      <c r="AH358" s="43"/>
      <c r="AI358" s="57"/>
      <c r="AJ358" s="65" t="e">
        <f>VLOOKUP(AI358,d!$J$32:$K$55,2,FALSE)</f>
        <v>#N/A</v>
      </c>
      <c r="AK358" s="65" t="b">
        <f t="shared" si="171"/>
        <v>1</v>
      </c>
      <c r="AL358" s="34">
        <f t="shared" si="179"/>
        <v>0</v>
      </c>
      <c r="AM358" s="43"/>
      <c r="AN358" s="57"/>
      <c r="AO358" s="65" t="e">
        <f>VLOOKUP(AN358,d!$N$32:$O$55,2,FALSE)</f>
        <v>#N/A</v>
      </c>
      <c r="AP358" s="65" t="b">
        <f t="shared" si="172"/>
        <v>1</v>
      </c>
      <c r="AQ358" s="34">
        <f t="shared" si="180"/>
        <v>0</v>
      </c>
      <c r="AR358" s="43"/>
      <c r="AS358" s="67">
        <f t="shared" si="181"/>
        <v>0</v>
      </c>
      <c r="AT358" s="67">
        <f t="shared" si="182"/>
        <v>0</v>
      </c>
      <c r="AU358" s="26">
        <f t="shared" si="183"/>
        <v>0</v>
      </c>
      <c r="AV358" s="94">
        <f>IF(B356="I",0,SUM(BB356:BB359))</f>
        <v>0</v>
      </c>
      <c r="AW358" s="94">
        <f>IF(AV358=0,0,RANK(AV358,BB$8:BB$1202,0))</f>
        <v>0</v>
      </c>
      <c r="AX358" s="52"/>
      <c r="AZ358" s="50">
        <f>RANK(AU358,AU356:AU359,0)</f>
        <v>1</v>
      </c>
      <c r="BE358" s="52"/>
      <c r="BF358" s="52"/>
      <c r="BG358" s="52"/>
    </row>
    <row r="359" spans="1:59" ht="13.5" thickBot="1" x14ac:dyDescent="0.25">
      <c r="A359" s="46">
        <f>(A358)</f>
        <v>0</v>
      </c>
      <c r="B359" s="46">
        <f t="shared" si="184"/>
        <v>0</v>
      </c>
      <c r="C359" s="115" t="s">
        <v>312</v>
      </c>
      <c r="D359" s="49"/>
      <c r="E359" s="69"/>
      <c r="F359" s="70" t="e">
        <f>VLOOKUP(E359,d!$B$4:$C$27,2,FALSE)</f>
        <v>#N/A</v>
      </c>
      <c r="G359" s="70" t="b">
        <f t="shared" si="165"/>
        <v>1</v>
      </c>
      <c r="H359" s="96">
        <f t="shared" si="173"/>
        <v>0</v>
      </c>
      <c r="I359" s="71"/>
      <c r="J359" s="78"/>
      <c r="K359" s="70" t="e">
        <f>VLOOKUP(J359,d!$F$4:$G$27,2,FALSE)</f>
        <v>#N/A</v>
      </c>
      <c r="L359" s="70" t="b">
        <f t="shared" si="166"/>
        <v>1</v>
      </c>
      <c r="M359" s="96">
        <f t="shared" si="174"/>
        <v>0</v>
      </c>
      <c r="N359" s="72"/>
      <c r="O359" s="71"/>
      <c r="P359" s="70" t="e">
        <f>VLOOKUP(O359,d!$J$4:$K$27,2,FALSE)</f>
        <v>#N/A</v>
      </c>
      <c r="Q359" s="70" t="b">
        <f t="shared" si="167"/>
        <v>1</v>
      </c>
      <c r="R359" s="96">
        <f t="shared" si="175"/>
        <v>0</v>
      </c>
      <c r="S359" s="71"/>
      <c r="T359" s="79"/>
      <c r="U359" s="70" t="e">
        <f>VLOOKUP(T359,d!$N$4:$O$27,2,FALSE)</f>
        <v>#N/A</v>
      </c>
      <c r="V359" s="70" t="b">
        <f t="shared" si="168"/>
        <v>1</v>
      </c>
      <c r="W359" s="96">
        <f t="shared" si="176"/>
        <v>0</v>
      </c>
      <c r="X359" s="73"/>
      <c r="Y359" s="71"/>
      <c r="Z359" s="70" t="e">
        <f>VLOOKUP(Y359,d!$B$32:$C$55,2,FALSE)</f>
        <v>#N/A</v>
      </c>
      <c r="AA359" s="70" t="b">
        <f t="shared" si="169"/>
        <v>1</v>
      </c>
      <c r="AB359" s="96">
        <f t="shared" si="177"/>
        <v>0</v>
      </c>
      <c r="AC359" s="73"/>
      <c r="AD359" s="71"/>
      <c r="AE359" s="70" t="e">
        <f>VLOOKUP(AD359,d!$F$32:$G$55,2,FALSE)</f>
        <v>#N/A</v>
      </c>
      <c r="AF359" s="70" t="b">
        <f t="shared" si="170"/>
        <v>1</v>
      </c>
      <c r="AG359" s="96">
        <f t="shared" si="178"/>
        <v>0</v>
      </c>
      <c r="AH359" s="73"/>
      <c r="AI359" s="71"/>
      <c r="AJ359" s="70" t="e">
        <f>VLOOKUP(AI359,d!$J$32:$K$55,2,FALSE)</f>
        <v>#N/A</v>
      </c>
      <c r="AK359" s="70" t="b">
        <f t="shared" si="171"/>
        <v>1</v>
      </c>
      <c r="AL359" s="96">
        <f t="shared" si="179"/>
        <v>0</v>
      </c>
      <c r="AM359" s="73"/>
      <c r="AN359" s="71"/>
      <c r="AO359" s="70" t="e">
        <f>VLOOKUP(AN359,d!$N$32:$O$55,2,FALSE)</f>
        <v>#N/A</v>
      </c>
      <c r="AP359" s="70" t="b">
        <f t="shared" si="172"/>
        <v>1</v>
      </c>
      <c r="AQ359" s="96">
        <f t="shared" si="180"/>
        <v>0</v>
      </c>
      <c r="AR359" s="73"/>
      <c r="AS359" s="74">
        <f t="shared" si="181"/>
        <v>0</v>
      </c>
      <c r="AT359" s="74">
        <f t="shared" si="182"/>
        <v>0</v>
      </c>
      <c r="AU359" s="75">
        <f t="shared" si="183"/>
        <v>0</v>
      </c>
      <c r="AV359" s="90">
        <f>IF(B356="I",0,(AU356+AU357+AU358+AU359-AY359))</f>
        <v>0</v>
      </c>
      <c r="AW359" s="93">
        <f>IF(B356="I",0,IF(BD359&gt;BD$6,0,BD359))</f>
        <v>0</v>
      </c>
      <c r="AX359" s="119">
        <f>MIN(AS356:AS359)</f>
        <v>0</v>
      </c>
      <c r="AY359" s="50">
        <f>MIN(AU356:AU359)</f>
        <v>0</v>
      </c>
      <c r="AZ359" s="50">
        <f>RANK(AU359,AU356:AU359,0)</f>
        <v>1</v>
      </c>
      <c r="BA359" s="118">
        <f>SUM(AS356:AS359)-AX359</f>
        <v>0</v>
      </c>
      <c r="BB359" s="118">
        <f>SUM(AT356:AT359)-(AY359-AX359)</f>
        <v>0</v>
      </c>
      <c r="BC359" s="52">
        <f>IF(B356="I","",IF(SUM(BA356:BB359)=0,AV359,SUM(BA356:BB359)))</f>
        <v>0</v>
      </c>
      <c r="BD359" s="52" t="str">
        <f>IF(B356="I","",IF(BC359=0,"",RANK(BC359,BC$8:BC$500,0)))</f>
        <v/>
      </c>
      <c r="BE359" s="52"/>
      <c r="BF359" s="52"/>
      <c r="BG359" s="52"/>
    </row>
    <row r="360" spans="1:59" ht="13.5" thickBot="1" x14ac:dyDescent="0.25">
      <c r="A360" s="28"/>
      <c r="B360" s="46"/>
      <c r="C360" s="114" t="s">
        <v>313</v>
      </c>
      <c r="D360" s="47"/>
      <c r="E360" s="57"/>
      <c r="F360" s="65" t="e">
        <f>VLOOKUP(E360,d!$B$4:$C$27,2,FALSE)</f>
        <v>#N/A</v>
      </c>
      <c r="G360" s="65" t="b">
        <f t="shared" si="165"/>
        <v>1</v>
      </c>
      <c r="H360" s="34">
        <f t="shared" si="173"/>
        <v>0</v>
      </c>
      <c r="I360" s="43"/>
      <c r="J360" s="57"/>
      <c r="K360" s="65" t="e">
        <f>VLOOKUP(J360,d!$F$4:$G$27,2,FALSE)</f>
        <v>#N/A</v>
      </c>
      <c r="L360" s="65" t="b">
        <f t="shared" si="166"/>
        <v>1</v>
      </c>
      <c r="M360" s="34">
        <f t="shared" si="174"/>
        <v>0</v>
      </c>
      <c r="N360" s="66"/>
      <c r="O360" s="57"/>
      <c r="P360" s="65" t="e">
        <f>VLOOKUP(O360,d!$J$4:$K$27,2,FALSE)</f>
        <v>#N/A</v>
      </c>
      <c r="Q360" s="65" t="b">
        <f t="shared" si="167"/>
        <v>1</v>
      </c>
      <c r="R360" s="34">
        <f t="shared" si="175"/>
        <v>0</v>
      </c>
      <c r="S360" s="57"/>
      <c r="T360" s="76"/>
      <c r="U360" s="65" t="e">
        <f>VLOOKUP(T360,d!$N$4:$O$27,2,FALSE)</f>
        <v>#N/A</v>
      </c>
      <c r="V360" s="65" t="b">
        <f t="shared" si="168"/>
        <v>1</v>
      </c>
      <c r="W360" s="34">
        <f t="shared" si="176"/>
        <v>0</v>
      </c>
      <c r="X360" s="43"/>
      <c r="Y360" s="57"/>
      <c r="Z360" s="65" t="e">
        <f>VLOOKUP(Y360,d!$B$32:$C$55,2,FALSE)</f>
        <v>#N/A</v>
      </c>
      <c r="AA360" s="65" t="b">
        <f t="shared" si="169"/>
        <v>1</v>
      </c>
      <c r="AB360" s="34">
        <f t="shared" si="177"/>
        <v>0</v>
      </c>
      <c r="AC360" s="43"/>
      <c r="AD360" s="57"/>
      <c r="AE360" s="65" t="e">
        <f>VLOOKUP(AD360,d!$F$32:$G$55,2,FALSE)</f>
        <v>#N/A</v>
      </c>
      <c r="AF360" s="65" t="b">
        <f t="shared" si="170"/>
        <v>1</v>
      </c>
      <c r="AG360" s="34">
        <f t="shared" si="178"/>
        <v>0</v>
      </c>
      <c r="AH360" s="43"/>
      <c r="AI360" s="57"/>
      <c r="AJ360" s="65" t="e">
        <f>VLOOKUP(AI360,d!$J$32:$K$55,2,FALSE)</f>
        <v>#N/A</v>
      </c>
      <c r="AK360" s="65" t="b">
        <f t="shared" si="171"/>
        <v>1</v>
      </c>
      <c r="AL360" s="34">
        <f t="shared" si="179"/>
        <v>0</v>
      </c>
      <c r="AM360" s="43"/>
      <c r="AN360" s="57"/>
      <c r="AO360" s="65" t="e">
        <f>VLOOKUP(AN360,d!$N$32:$O$55,2,FALSE)</f>
        <v>#N/A</v>
      </c>
      <c r="AP360" s="65" t="b">
        <f t="shared" si="172"/>
        <v>1</v>
      </c>
      <c r="AQ360" s="34">
        <f t="shared" si="180"/>
        <v>0</v>
      </c>
      <c r="AR360" s="43"/>
      <c r="AS360" s="67">
        <f t="shared" si="181"/>
        <v>0</v>
      </c>
      <c r="AT360" s="67">
        <f t="shared" si="182"/>
        <v>0</v>
      </c>
      <c r="AU360" s="67">
        <f t="shared" si="183"/>
        <v>0</v>
      </c>
      <c r="AV360" s="92" t="str">
        <f>IF(A360&gt;" ",A360,"")</f>
        <v/>
      </c>
      <c r="AW360" s="46" t="s">
        <v>107</v>
      </c>
      <c r="AX360" s="52"/>
      <c r="AZ360" s="50">
        <f>RANK(AU360,AU360:AU363,0)</f>
        <v>1</v>
      </c>
      <c r="BE360" s="52"/>
      <c r="BF360" s="52"/>
      <c r="BG360" s="52"/>
    </row>
    <row r="361" spans="1:59" ht="13.5" thickBot="1" x14ac:dyDescent="0.25">
      <c r="A361" s="25">
        <f>(A360)</f>
        <v>0</v>
      </c>
      <c r="B361" s="46">
        <f t="shared" si="184"/>
        <v>0</v>
      </c>
      <c r="C361" s="114" t="s">
        <v>314</v>
      </c>
      <c r="D361" s="47"/>
      <c r="E361" s="68"/>
      <c r="F361" s="65" t="e">
        <f>VLOOKUP(E361,d!$B$4:$C$27,2,FALSE)</f>
        <v>#N/A</v>
      </c>
      <c r="G361" s="65" t="b">
        <f t="shared" ref="G361:G407" si="185">ISERROR(F361)</f>
        <v>1</v>
      </c>
      <c r="H361" s="34">
        <f t="shared" si="173"/>
        <v>0</v>
      </c>
      <c r="I361" s="57"/>
      <c r="J361" s="68"/>
      <c r="K361" s="65" t="e">
        <f>VLOOKUP(J361,d!$F$4:$G$27,2,FALSE)</f>
        <v>#N/A</v>
      </c>
      <c r="L361" s="65" t="b">
        <f t="shared" si="166"/>
        <v>1</v>
      </c>
      <c r="M361" s="34">
        <f t="shared" si="174"/>
        <v>0</v>
      </c>
      <c r="N361" s="66"/>
      <c r="O361" s="57"/>
      <c r="P361" s="65" t="e">
        <f>VLOOKUP(O361,d!$J$4:$K$27,2,FALSE)</f>
        <v>#N/A</v>
      </c>
      <c r="Q361" s="65" t="b">
        <f t="shared" si="167"/>
        <v>1</v>
      </c>
      <c r="R361" s="34">
        <f t="shared" si="175"/>
        <v>0</v>
      </c>
      <c r="S361" s="57"/>
      <c r="T361" s="76"/>
      <c r="U361" s="65" t="e">
        <f>VLOOKUP(T361,d!$N$4:$O$27,2,FALSE)</f>
        <v>#N/A</v>
      </c>
      <c r="V361" s="65" t="b">
        <f t="shared" si="168"/>
        <v>1</v>
      </c>
      <c r="W361" s="34">
        <f t="shared" si="176"/>
        <v>0</v>
      </c>
      <c r="X361" s="43"/>
      <c r="Y361" s="57"/>
      <c r="Z361" s="65" t="e">
        <f>VLOOKUP(Y361,d!$B$32:$C$55,2,FALSE)</f>
        <v>#N/A</v>
      </c>
      <c r="AA361" s="65" t="b">
        <f t="shared" si="169"/>
        <v>1</v>
      </c>
      <c r="AB361" s="34">
        <f t="shared" si="177"/>
        <v>0</v>
      </c>
      <c r="AC361" s="43"/>
      <c r="AD361" s="57"/>
      <c r="AE361" s="65" t="e">
        <f>VLOOKUP(AD361,d!$F$32:$G$55,2,FALSE)</f>
        <v>#N/A</v>
      </c>
      <c r="AF361" s="65" t="b">
        <f t="shared" si="170"/>
        <v>1</v>
      </c>
      <c r="AG361" s="34">
        <f t="shared" si="178"/>
        <v>0</v>
      </c>
      <c r="AH361" s="43"/>
      <c r="AI361" s="57"/>
      <c r="AJ361" s="65" t="e">
        <f>VLOOKUP(AI361,d!$J$32:$K$55,2,FALSE)</f>
        <v>#N/A</v>
      </c>
      <c r="AK361" s="65" t="b">
        <f t="shared" si="171"/>
        <v>1</v>
      </c>
      <c r="AL361" s="34">
        <f t="shared" si="179"/>
        <v>0</v>
      </c>
      <c r="AM361" s="43"/>
      <c r="AN361" s="57"/>
      <c r="AO361" s="65" t="e">
        <f>VLOOKUP(AN361,d!$N$32:$O$55,2,FALSE)</f>
        <v>#N/A</v>
      </c>
      <c r="AP361" s="65" t="b">
        <f t="shared" si="172"/>
        <v>1</v>
      </c>
      <c r="AQ361" s="34">
        <f t="shared" si="180"/>
        <v>0</v>
      </c>
      <c r="AR361" s="43"/>
      <c r="AS361" s="67">
        <f t="shared" si="181"/>
        <v>0</v>
      </c>
      <c r="AT361" s="67">
        <f t="shared" si="182"/>
        <v>0</v>
      </c>
      <c r="AU361" s="26">
        <f t="shared" si="183"/>
        <v>0</v>
      </c>
      <c r="AV361" s="91">
        <f>IF(B360="I",0,SUM(BA360:BA363))</f>
        <v>0</v>
      </c>
      <c r="AW361" s="91">
        <f>IF(AV361=0,0,RANK(AV361,BA$8:BA$1202,0))</f>
        <v>0</v>
      </c>
      <c r="AX361" s="52"/>
      <c r="AZ361" s="50">
        <f>RANK(AU361,AU360:AU363,0)</f>
        <v>1</v>
      </c>
      <c r="BE361" s="52"/>
      <c r="BF361" s="52"/>
      <c r="BG361" s="52"/>
    </row>
    <row r="362" spans="1:59" ht="13.5" thickBot="1" x14ac:dyDescent="0.25">
      <c r="A362" s="25">
        <f>(A361)</f>
        <v>0</v>
      </c>
      <c r="B362" s="46">
        <f t="shared" si="184"/>
        <v>0</v>
      </c>
      <c r="C362" s="114" t="s">
        <v>315</v>
      </c>
      <c r="D362" s="48"/>
      <c r="E362" s="68"/>
      <c r="F362" s="65" t="e">
        <f>VLOOKUP(E362,d!$B$4:$C$27,2,FALSE)</f>
        <v>#N/A</v>
      </c>
      <c r="G362" s="65" t="b">
        <f t="shared" si="185"/>
        <v>1</v>
      </c>
      <c r="H362" s="34">
        <f t="shared" si="173"/>
        <v>0</v>
      </c>
      <c r="I362" s="57"/>
      <c r="J362" s="68"/>
      <c r="K362" s="65" t="e">
        <f>VLOOKUP(J362,d!$F$4:$G$27,2,FALSE)</f>
        <v>#N/A</v>
      </c>
      <c r="L362" s="65" t="b">
        <f t="shared" si="166"/>
        <v>1</v>
      </c>
      <c r="M362" s="34">
        <f t="shared" si="174"/>
        <v>0</v>
      </c>
      <c r="N362" s="66"/>
      <c r="O362" s="57"/>
      <c r="P362" s="65" t="e">
        <f>VLOOKUP(O362,d!$J$4:$K$27,2,FALSE)</f>
        <v>#N/A</v>
      </c>
      <c r="Q362" s="65" t="b">
        <f t="shared" si="167"/>
        <v>1</v>
      </c>
      <c r="R362" s="34">
        <f t="shared" si="175"/>
        <v>0</v>
      </c>
      <c r="S362" s="57"/>
      <c r="T362" s="76"/>
      <c r="U362" s="65" t="e">
        <f>VLOOKUP(T362,d!$N$4:$O$27,2,FALSE)</f>
        <v>#N/A</v>
      </c>
      <c r="V362" s="65" t="b">
        <f t="shared" si="168"/>
        <v>1</v>
      </c>
      <c r="W362" s="34">
        <f t="shared" si="176"/>
        <v>0</v>
      </c>
      <c r="X362" s="43"/>
      <c r="Y362" s="57"/>
      <c r="Z362" s="65" t="e">
        <f>VLOOKUP(Y362,d!$B$32:$C$55,2,FALSE)</f>
        <v>#N/A</v>
      </c>
      <c r="AA362" s="65" t="b">
        <f t="shared" si="169"/>
        <v>1</v>
      </c>
      <c r="AB362" s="34">
        <f t="shared" si="177"/>
        <v>0</v>
      </c>
      <c r="AC362" s="43"/>
      <c r="AD362" s="57"/>
      <c r="AE362" s="65" t="e">
        <f>VLOOKUP(AD362,d!$F$32:$G$55,2,FALSE)</f>
        <v>#N/A</v>
      </c>
      <c r="AF362" s="65" t="b">
        <f t="shared" si="170"/>
        <v>1</v>
      </c>
      <c r="AG362" s="34">
        <f t="shared" si="178"/>
        <v>0</v>
      </c>
      <c r="AH362" s="43"/>
      <c r="AI362" s="57"/>
      <c r="AJ362" s="65" t="e">
        <f>VLOOKUP(AI362,d!$J$32:$K$55,2,FALSE)</f>
        <v>#N/A</v>
      </c>
      <c r="AK362" s="65" t="b">
        <f t="shared" si="171"/>
        <v>1</v>
      </c>
      <c r="AL362" s="34">
        <f t="shared" si="179"/>
        <v>0</v>
      </c>
      <c r="AM362" s="43"/>
      <c r="AN362" s="57"/>
      <c r="AO362" s="65" t="e">
        <f>VLOOKUP(AN362,d!$N$32:$O$55,2,FALSE)</f>
        <v>#N/A</v>
      </c>
      <c r="AP362" s="65" t="b">
        <f t="shared" si="172"/>
        <v>1</v>
      </c>
      <c r="AQ362" s="34">
        <f t="shared" si="180"/>
        <v>0</v>
      </c>
      <c r="AR362" s="43"/>
      <c r="AS362" s="67">
        <f t="shared" si="181"/>
        <v>0</v>
      </c>
      <c r="AT362" s="67">
        <f t="shared" si="182"/>
        <v>0</v>
      </c>
      <c r="AU362" s="26">
        <f t="shared" si="183"/>
        <v>0</v>
      </c>
      <c r="AV362" s="94">
        <f>IF(B360="I",0,SUM(BB360:BB363))</f>
        <v>0</v>
      </c>
      <c r="AW362" s="94">
        <f>IF(AV362=0,0,RANK(AV362,BB$8:BB$1202,0))</f>
        <v>0</v>
      </c>
      <c r="AX362" s="52"/>
      <c r="AZ362" s="50">
        <f>RANK(AU362,AU360:AU363,0)</f>
        <v>1</v>
      </c>
      <c r="BE362" s="52"/>
      <c r="BF362" s="52"/>
      <c r="BG362" s="52"/>
    </row>
    <row r="363" spans="1:59" ht="13.5" thickBot="1" x14ac:dyDescent="0.25">
      <c r="A363" s="46">
        <f>(A362)</f>
        <v>0</v>
      </c>
      <c r="B363" s="46">
        <f t="shared" si="184"/>
        <v>0</v>
      </c>
      <c r="C363" s="115" t="s">
        <v>316</v>
      </c>
      <c r="D363" s="49"/>
      <c r="E363" s="69"/>
      <c r="F363" s="70" t="e">
        <f>VLOOKUP(E363,d!$B$4:$C$27,2,FALSE)</f>
        <v>#N/A</v>
      </c>
      <c r="G363" s="70" t="b">
        <f t="shared" si="185"/>
        <v>1</v>
      </c>
      <c r="H363" s="96">
        <f t="shared" si="173"/>
        <v>0</v>
      </c>
      <c r="I363" s="71"/>
      <c r="J363" s="78"/>
      <c r="K363" s="70" t="e">
        <f>VLOOKUP(J363,d!$F$4:$G$27,2,FALSE)</f>
        <v>#N/A</v>
      </c>
      <c r="L363" s="70" t="b">
        <f t="shared" si="166"/>
        <v>1</v>
      </c>
      <c r="M363" s="96">
        <f t="shared" si="174"/>
        <v>0</v>
      </c>
      <c r="N363" s="72"/>
      <c r="O363" s="71"/>
      <c r="P363" s="70" t="e">
        <f>VLOOKUP(O363,d!$J$4:$K$27,2,FALSE)</f>
        <v>#N/A</v>
      </c>
      <c r="Q363" s="70" t="b">
        <f t="shared" si="167"/>
        <v>1</v>
      </c>
      <c r="R363" s="96">
        <f t="shared" si="175"/>
        <v>0</v>
      </c>
      <c r="S363" s="71"/>
      <c r="T363" s="79"/>
      <c r="U363" s="70" t="e">
        <f>VLOOKUP(T363,d!$N$4:$O$27,2,FALSE)</f>
        <v>#N/A</v>
      </c>
      <c r="V363" s="70" t="b">
        <f t="shared" si="168"/>
        <v>1</v>
      </c>
      <c r="W363" s="96">
        <f t="shared" si="176"/>
        <v>0</v>
      </c>
      <c r="X363" s="73"/>
      <c r="Y363" s="71"/>
      <c r="Z363" s="70" t="e">
        <f>VLOOKUP(Y363,d!$B$32:$C$55,2,FALSE)</f>
        <v>#N/A</v>
      </c>
      <c r="AA363" s="70" t="b">
        <f t="shared" si="169"/>
        <v>1</v>
      </c>
      <c r="AB363" s="96">
        <f t="shared" si="177"/>
        <v>0</v>
      </c>
      <c r="AC363" s="73"/>
      <c r="AD363" s="71"/>
      <c r="AE363" s="70" t="e">
        <f>VLOOKUP(AD363,d!$F$32:$G$55,2,FALSE)</f>
        <v>#N/A</v>
      </c>
      <c r="AF363" s="70" t="b">
        <f t="shared" si="170"/>
        <v>1</v>
      </c>
      <c r="AG363" s="96">
        <f t="shared" si="178"/>
        <v>0</v>
      </c>
      <c r="AH363" s="73"/>
      <c r="AI363" s="71"/>
      <c r="AJ363" s="70" t="e">
        <f>VLOOKUP(AI363,d!$J$32:$K$55,2,FALSE)</f>
        <v>#N/A</v>
      </c>
      <c r="AK363" s="70" t="b">
        <f t="shared" si="171"/>
        <v>1</v>
      </c>
      <c r="AL363" s="96">
        <f t="shared" si="179"/>
        <v>0</v>
      </c>
      <c r="AM363" s="73"/>
      <c r="AN363" s="71"/>
      <c r="AO363" s="70" t="e">
        <f>VLOOKUP(AN363,d!$N$32:$O$55,2,FALSE)</f>
        <v>#N/A</v>
      </c>
      <c r="AP363" s="70" t="b">
        <f t="shared" si="172"/>
        <v>1</v>
      </c>
      <c r="AQ363" s="96">
        <f t="shared" si="180"/>
        <v>0</v>
      </c>
      <c r="AR363" s="73"/>
      <c r="AS363" s="74">
        <f t="shared" si="181"/>
        <v>0</v>
      </c>
      <c r="AT363" s="74">
        <f t="shared" si="182"/>
        <v>0</v>
      </c>
      <c r="AU363" s="75">
        <f t="shared" si="183"/>
        <v>0</v>
      </c>
      <c r="AV363" s="90">
        <f>IF(B360="I",0,(AU360+AU361+AU362+AU363-AY363))</f>
        <v>0</v>
      </c>
      <c r="AW363" s="93">
        <f>IF(B360="I",0,IF(BD363&gt;BD$6,0,BD363))</f>
        <v>0</v>
      </c>
      <c r="AX363" s="119">
        <f>MIN(AS360:AS363)</f>
        <v>0</v>
      </c>
      <c r="AY363" s="50">
        <f>MIN(AU360:AU363)</f>
        <v>0</v>
      </c>
      <c r="AZ363" s="50">
        <f>RANK(AU363,AU360:AU363,0)</f>
        <v>1</v>
      </c>
      <c r="BA363" s="118">
        <f>SUM(AS360:AS363)-AX363</f>
        <v>0</v>
      </c>
      <c r="BB363" s="118">
        <f>SUM(AT360:AT363)-(AY363-AX363)</f>
        <v>0</v>
      </c>
      <c r="BC363" s="52">
        <f>IF(B360="I","",IF(SUM(BA360:BB363)=0,AV363,SUM(BA360:BB363)))</f>
        <v>0</v>
      </c>
      <c r="BD363" s="52" t="str">
        <f>IF(B360="I","",IF(BC363=0,"",RANK(BC363,BC$8:BC$500,0)))</f>
        <v/>
      </c>
      <c r="BE363" s="52"/>
      <c r="BF363" s="52"/>
      <c r="BG363" s="52"/>
    </row>
    <row r="364" spans="1:59" ht="13.5" thickBot="1" x14ac:dyDescent="0.25">
      <c r="A364" s="28"/>
      <c r="B364" s="46"/>
      <c r="C364" s="114" t="s">
        <v>317</v>
      </c>
      <c r="D364" s="47"/>
      <c r="E364" s="57"/>
      <c r="F364" s="65" t="e">
        <f>VLOOKUP(E364,d!$B$4:$C$27,2,FALSE)</f>
        <v>#N/A</v>
      </c>
      <c r="G364" s="65" t="b">
        <f t="shared" si="185"/>
        <v>1</v>
      </c>
      <c r="H364" s="34">
        <f t="shared" si="173"/>
        <v>0</v>
      </c>
      <c r="I364" s="43"/>
      <c r="J364" s="57"/>
      <c r="K364" s="65" t="e">
        <f>VLOOKUP(J364,d!$F$4:$G$27,2,FALSE)</f>
        <v>#N/A</v>
      </c>
      <c r="L364" s="65" t="b">
        <f t="shared" si="166"/>
        <v>1</v>
      </c>
      <c r="M364" s="34">
        <f t="shared" si="174"/>
        <v>0</v>
      </c>
      <c r="N364" s="66"/>
      <c r="O364" s="57"/>
      <c r="P364" s="65" t="e">
        <f>VLOOKUP(O364,d!$J$4:$K$27,2,FALSE)</f>
        <v>#N/A</v>
      </c>
      <c r="Q364" s="65" t="b">
        <f t="shared" si="167"/>
        <v>1</v>
      </c>
      <c r="R364" s="34">
        <f t="shared" si="175"/>
        <v>0</v>
      </c>
      <c r="S364" s="57"/>
      <c r="T364" s="76"/>
      <c r="U364" s="65" t="e">
        <f>VLOOKUP(T364,d!$N$4:$O$27,2,FALSE)</f>
        <v>#N/A</v>
      </c>
      <c r="V364" s="65" t="b">
        <f t="shared" si="168"/>
        <v>1</v>
      </c>
      <c r="W364" s="34">
        <f t="shared" si="176"/>
        <v>0</v>
      </c>
      <c r="X364" s="43"/>
      <c r="Y364" s="57"/>
      <c r="Z364" s="65" t="e">
        <f>VLOOKUP(Y364,d!$B$32:$C$55,2,FALSE)</f>
        <v>#N/A</v>
      </c>
      <c r="AA364" s="65" t="b">
        <f t="shared" si="169"/>
        <v>1</v>
      </c>
      <c r="AB364" s="34">
        <f t="shared" si="177"/>
        <v>0</v>
      </c>
      <c r="AC364" s="43"/>
      <c r="AD364" s="57"/>
      <c r="AE364" s="65" t="e">
        <f>VLOOKUP(AD364,d!$F$32:$G$55,2,FALSE)</f>
        <v>#N/A</v>
      </c>
      <c r="AF364" s="65" t="b">
        <f t="shared" si="170"/>
        <v>1</v>
      </c>
      <c r="AG364" s="34">
        <f t="shared" si="178"/>
        <v>0</v>
      </c>
      <c r="AH364" s="43"/>
      <c r="AI364" s="57"/>
      <c r="AJ364" s="65" t="e">
        <f>VLOOKUP(AI364,d!$J$32:$K$55,2,FALSE)</f>
        <v>#N/A</v>
      </c>
      <c r="AK364" s="65" t="b">
        <f t="shared" si="171"/>
        <v>1</v>
      </c>
      <c r="AL364" s="34">
        <f t="shared" si="179"/>
        <v>0</v>
      </c>
      <c r="AM364" s="43"/>
      <c r="AN364" s="57"/>
      <c r="AO364" s="65" t="e">
        <f>VLOOKUP(AN364,d!$N$32:$O$55,2,FALSE)</f>
        <v>#N/A</v>
      </c>
      <c r="AP364" s="65" t="b">
        <f t="shared" si="172"/>
        <v>1</v>
      </c>
      <c r="AQ364" s="34">
        <f t="shared" si="180"/>
        <v>0</v>
      </c>
      <c r="AR364" s="43"/>
      <c r="AS364" s="67">
        <f t="shared" si="181"/>
        <v>0</v>
      </c>
      <c r="AT364" s="67">
        <f t="shared" si="182"/>
        <v>0</v>
      </c>
      <c r="AU364" s="67">
        <f t="shared" si="183"/>
        <v>0</v>
      </c>
      <c r="AV364" s="92" t="str">
        <f>IF(A364&gt;" ",A364,"")</f>
        <v/>
      </c>
      <c r="AW364" s="46" t="s">
        <v>107</v>
      </c>
      <c r="AX364" s="52"/>
      <c r="AZ364" s="50">
        <f>RANK(AU364,AU364:AU367,0)</f>
        <v>1</v>
      </c>
      <c r="BE364" s="52"/>
      <c r="BF364" s="52"/>
      <c r="BG364" s="52"/>
    </row>
    <row r="365" spans="1:59" ht="13.5" thickBot="1" x14ac:dyDescent="0.25">
      <c r="A365" s="25">
        <f>(A364)</f>
        <v>0</v>
      </c>
      <c r="B365" s="46">
        <f t="shared" si="184"/>
        <v>0</v>
      </c>
      <c r="C365" s="114" t="s">
        <v>318</v>
      </c>
      <c r="D365" s="47"/>
      <c r="E365" s="68"/>
      <c r="F365" s="65" t="e">
        <f>VLOOKUP(E365,d!$B$4:$C$27,2,FALSE)</f>
        <v>#N/A</v>
      </c>
      <c r="G365" s="65" t="b">
        <f t="shared" si="185"/>
        <v>1</v>
      </c>
      <c r="H365" s="34">
        <f t="shared" si="173"/>
        <v>0</v>
      </c>
      <c r="I365" s="57"/>
      <c r="J365" s="68"/>
      <c r="K365" s="65" t="e">
        <f>VLOOKUP(J365,d!$F$4:$G$27,2,FALSE)</f>
        <v>#N/A</v>
      </c>
      <c r="L365" s="65" t="b">
        <f t="shared" si="166"/>
        <v>1</v>
      </c>
      <c r="M365" s="34">
        <f t="shared" si="174"/>
        <v>0</v>
      </c>
      <c r="N365" s="66"/>
      <c r="O365" s="57"/>
      <c r="P365" s="65" t="e">
        <f>VLOOKUP(O365,d!$J$4:$K$27,2,FALSE)</f>
        <v>#N/A</v>
      </c>
      <c r="Q365" s="65" t="b">
        <f t="shared" si="167"/>
        <v>1</v>
      </c>
      <c r="R365" s="34">
        <f t="shared" si="175"/>
        <v>0</v>
      </c>
      <c r="S365" s="57"/>
      <c r="T365" s="76"/>
      <c r="U365" s="65" t="e">
        <f>VLOOKUP(T365,d!$N$4:$O$27,2,FALSE)</f>
        <v>#N/A</v>
      </c>
      <c r="V365" s="65" t="b">
        <f t="shared" si="168"/>
        <v>1</v>
      </c>
      <c r="W365" s="34">
        <f t="shared" si="176"/>
        <v>0</v>
      </c>
      <c r="X365" s="43"/>
      <c r="Y365" s="57"/>
      <c r="Z365" s="65" t="e">
        <f>VLOOKUP(Y365,d!$B$32:$C$55,2,FALSE)</f>
        <v>#N/A</v>
      </c>
      <c r="AA365" s="65" t="b">
        <f t="shared" si="169"/>
        <v>1</v>
      </c>
      <c r="AB365" s="34">
        <f t="shared" si="177"/>
        <v>0</v>
      </c>
      <c r="AC365" s="43"/>
      <c r="AD365" s="57"/>
      <c r="AE365" s="65" t="e">
        <f>VLOOKUP(AD365,d!$F$32:$G$55,2,FALSE)</f>
        <v>#N/A</v>
      </c>
      <c r="AF365" s="65" t="b">
        <f t="shared" si="170"/>
        <v>1</v>
      </c>
      <c r="AG365" s="34">
        <f t="shared" si="178"/>
        <v>0</v>
      </c>
      <c r="AH365" s="43"/>
      <c r="AI365" s="57"/>
      <c r="AJ365" s="65" t="e">
        <f>VLOOKUP(AI365,d!$J$32:$K$55,2,FALSE)</f>
        <v>#N/A</v>
      </c>
      <c r="AK365" s="65" t="b">
        <f t="shared" si="171"/>
        <v>1</v>
      </c>
      <c r="AL365" s="34">
        <f t="shared" si="179"/>
        <v>0</v>
      </c>
      <c r="AM365" s="43"/>
      <c r="AN365" s="57"/>
      <c r="AO365" s="65" t="e">
        <f>VLOOKUP(AN365,d!$N$32:$O$55,2,FALSE)</f>
        <v>#N/A</v>
      </c>
      <c r="AP365" s="65" t="b">
        <f t="shared" si="172"/>
        <v>1</v>
      </c>
      <c r="AQ365" s="34">
        <f t="shared" si="180"/>
        <v>0</v>
      </c>
      <c r="AR365" s="43"/>
      <c r="AS365" s="67">
        <f t="shared" si="181"/>
        <v>0</v>
      </c>
      <c r="AT365" s="67">
        <f t="shared" si="182"/>
        <v>0</v>
      </c>
      <c r="AU365" s="26">
        <f t="shared" si="183"/>
        <v>0</v>
      </c>
      <c r="AV365" s="91">
        <f>IF(B364="I",0,SUM(BA364:BA367))</f>
        <v>0</v>
      </c>
      <c r="AW365" s="91">
        <f>IF(AV365=0,0,RANK(AV365,BA$8:BA$1202,0))</f>
        <v>0</v>
      </c>
      <c r="AX365" s="52"/>
      <c r="AZ365" s="50">
        <f>RANK(AU365,AU364:AU367,0)</f>
        <v>1</v>
      </c>
      <c r="BE365" s="52"/>
      <c r="BF365" s="52"/>
      <c r="BG365" s="52"/>
    </row>
    <row r="366" spans="1:59" ht="13.5" thickBot="1" x14ac:dyDescent="0.25">
      <c r="A366" s="25">
        <f>(A365)</f>
        <v>0</v>
      </c>
      <c r="B366" s="46">
        <f t="shared" si="184"/>
        <v>0</v>
      </c>
      <c r="C366" s="114" t="s">
        <v>319</v>
      </c>
      <c r="D366" s="48"/>
      <c r="E366" s="68"/>
      <c r="F366" s="65" t="e">
        <f>VLOOKUP(E366,d!$B$4:$C$27,2,FALSE)</f>
        <v>#N/A</v>
      </c>
      <c r="G366" s="65" t="b">
        <f t="shared" si="185"/>
        <v>1</v>
      </c>
      <c r="H366" s="34">
        <f t="shared" si="173"/>
        <v>0</v>
      </c>
      <c r="I366" s="57"/>
      <c r="J366" s="68"/>
      <c r="K366" s="65" t="e">
        <f>VLOOKUP(J366,d!$F$4:$G$27,2,FALSE)</f>
        <v>#N/A</v>
      </c>
      <c r="L366" s="65" t="b">
        <f t="shared" si="166"/>
        <v>1</v>
      </c>
      <c r="M366" s="34">
        <f t="shared" si="174"/>
        <v>0</v>
      </c>
      <c r="N366" s="66"/>
      <c r="O366" s="57"/>
      <c r="P366" s="65" t="e">
        <f>VLOOKUP(O366,d!$J$4:$K$27,2,FALSE)</f>
        <v>#N/A</v>
      </c>
      <c r="Q366" s="65" t="b">
        <f t="shared" si="167"/>
        <v>1</v>
      </c>
      <c r="R366" s="34">
        <f t="shared" si="175"/>
        <v>0</v>
      </c>
      <c r="S366" s="57"/>
      <c r="T366" s="76"/>
      <c r="U366" s="65" t="e">
        <f>VLOOKUP(T366,d!$N$4:$O$27,2,FALSE)</f>
        <v>#N/A</v>
      </c>
      <c r="V366" s="65" t="b">
        <f t="shared" si="168"/>
        <v>1</v>
      </c>
      <c r="W366" s="34">
        <f t="shared" si="176"/>
        <v>0</v>
      </c>
      <c r="X366" s="43"/>
      <c r="Y366" s="57"/>
      <c r="Z366" s="65" t="e">
        <f>VLOOKUP(Y366,d!$B$32:$C$55,2,FALSE)</f>
        <v>#N/A</v>
      </c>
      <c r="AA366" s="65" t="b">
        <f t="shared" si="169"/>
        <v>1</v>
      </c>
      <c r="AB366" s="34">
        <f t="shared" si="177"/>
        <v>0</v>
      </c>
      <c r="AC366" s="43"/>
      <c r="AD366" s="57"/>
      <c r="AE366" s="65" t="e">
        <f>VLOOKUP(AD366,d!$F$32:$G$55,2,FALSE)</f>
        <v>#N/A</v>
      </c>
      <c r="AF366" s="65" t="b">
        <f t="shared" si="170"/>
        <v>1</v>
      </c>
      <c r="AG366" s="34">
        <f t="shared" si="178"/>
        <v>0</v>
      </c>
      <c r="AH366" s="43"/>
      <c r="AI366" s="57"/>
      <c r="AJ366" s="65" t="e">
        <f>VLOOKUP(AI366,d!$J$32:$K$55,2,FALSE)</f>
        <v>#N/A</v>
      </c>
      <c r="AK366" s="65" t="b">
        <f t="shared" si="171"/>
        <v>1</v>
      </c>
      <c r="AL366" s="34">
        <f t="shared" si="179"/>
        <v>0</v>
      </c>
      <c r="AM366" s="43"/>
      <c r="AN366" s="57"/>
      <c r="AO366" s="65" t="e">
        <f>VLOOKUP(AN366,d!$N$32:$O$55,2,FALSE)</f>
        <v>#N/A</v>
      </c>
      <c r="AP366" s="65" t="b">
        <f t="shared" si="172"/>
        <v>1</v>
      </c>
      <c r="AQ366" s="34">
        <f t="shared" si="180"/>
        <v>0</v>
      </c>
      <c r="AR366" s="43"/>
      <c r="AS366" s="67">
        <f t="shared" si="181"/>
        <v>0</v>
      </c>
      <c r="AT366" s="67">
        <f t="shared" si="182"/>
        <v>0</v>
      </c>
      <c r="AU366" s="26">
        <f t="shared" si="183"/>
        <v>0</v>
      </c>
      <c r="AV366" s="94">
        <f>IF(B364="I",0,SUM(BB364:BB367))</f>
        <v>0</v>
      </c>
      <c r="AW366" s="94">
        <f>IF(AV366=0,0,RANK(AV366,BB$8:BB$1202,0))</f>
        <v>0</v>
      </c>
      <c r="AX366" s="52"/>
      <c r="AZ366" s="50">
        <f>RANK(AU366,AU364:AU367,0)</f>
        <v>1</v>
      </c>
      <c r="BE366" s="52"/>
      <c r="BF366" s="52"/>
      <c r="BG366" s="52"/>
    </row>
    <row r="367" spans="1:59" ht="13.5" thickBot="1" x14ac:dyDescent="0.25">
      <c r="A367" s="46">
        <f>(A366)</f>
        <v>0</v>
      </c>
      <c r="B367" s="46">
        <f t="shared" si="184"/>
        <v>0</v>
      </c>
      <c r="C367" s="115" t="s">
        <v>320</v>
      </c>
      <c r="D367" s="49"/>
      <c r="E367" s="69"/>
      <c r="F367" s="70" t="e">
        <f>VLOOKUP(E367,d!$B$4:$C$27,2,FALSE)</f>
        <v>#N/A</v>
      </c>
      <c r="G367" s="70" t="b">
        <f t="shared" si="185"/>
        <v>1</v>
      </c>
      <c r="H367" s="96">
        <f t="shared" si="173"/>
        <v>0</v>
      </c>
      <c r="I367" s="71"/>
      <c r="J367" s="78"/>
      <c r="K367" s="70" t="e">
        <f>VLOOKUP(J367,d!$F$4:$G$27,2,FALSE)</f>
        <v>#N/A</v>
      </c>
      <c r="L367" s="70" t="b">
        <f t="shared" si="166"/>
        <v>1</v>
      </c>
      <c r="M367" s="96">
        <f t="shared" si="174"/>
        <v>0</v>
      </c>
      <c r="N367" s="72"/>
      <c r="O367" s="71"/>
      <c r="P367" s="70" t="e">
        <f>VLOOKUP(O367,d!$J$4:$K$27,2,FALSE)</f>
        <v>#N/A</v>
      </c>
      <c r="Q367" s="70" t="b">
        <f t="shared" si="167"/>
        <v>1</v>
      </c>
      <c r="R367" s="96">
        <f t="shared" si="175"/>
        <v>0</v>
      </c>
      <c r="S367" s="71"/>
      <c r="T367" s="79"/>
      <c r="U367" s="70" t="e">
        <f>VLOOKUP(T367,d!$N$4:$O$27,2,FALSE)</f>
        <v>#N/A</v>
      </c>
      <c r="V367" s="70" t="b">
        <f t="shared" si="168"/>
        <v>1</v>
      </c>
      <c r="W367" s="96">
        <f t="shared" si="176"/>
        <v>0</v>
      </c>
      <c r="X367" s="73"/>
      <c r="Y367" s="71"/>
      <c r="Z367" s="70" t="e">
        <f>VLOOKUP(Y367,d!$B$32:$C$55,2,FALSE)</f>
        <v>#N/A</v>
      </c>
      <c r="AA367" s="70" t="b">
        <f t="shared" si="169"/>
        <v>1</v>
      </c>
      <c r="AB367" s="96">
        <f t="shared" si="177"/>
        <v>0</v>
      </c>
      <c r="AC367" s="73"/>
      <c r="AD367" s="71"/>
      <c r="AE367" s="70" t="e">
        <f>VLOOKUP(AD367,d!$F$32:$G$55,2,FALSE)</f>
        <v>#N/A</v>
      </c>
      <c r="AF367" s="70" t="b">
        <f t="shared" si="170"/>
        <v>1</v>
      </c>
      <c r="AG367" s="96">
        <f t="shared" si="178"/>
        <v>0</v>
      </c>
      <c r="AH367" s="73"/>
      <c r="AI367" s="71"/>
      <c r="AJ367" s="70" t="e">
        <f>VLOOKUP(AI367,d!$J$32:$K$55,2,FALSE)</f>
        <v>#N/A</v>
      </c>
      <c r="AK367" s="70" t="b">
        <f t="shared" si="171"/>
        <v>1</v>
      </c>
      <c r="AL367" s="96">
        <f t="shared" si="179"/>
        <v>0</v>
      </c>
      <c r="AM367" s="73"/>
      <c r="AN367" s="71"/>
      <c r="AO367" s="70" t="e">
        <f>VLOOKUP(AN367,d!$N$32:$O$55,2,FALSE)</f>
        <v>#N/A</v>
      </c>
      <c r="AP367" s="70" t="b">
        <f t="shared" si="172"/>
        <v>1</v>
      </c>
      <c r="AQ367" s="96">
        <f t="shared" si="180"/>
        <v>0</v>
      </c>
      <c r="AR367" s="73"/>
      <c r="AS367" s="74">
        <f t="shared" si="181"/>
        <v>0</v>
      </c>
      <c r="AT367" s="74">
        <f t="shared" si="182"/>
        <v>0</v>
      </c>
      <c r="AU367" s="75">
        <f t="shared" si="183"/>
        <v>0</v>
      </c>
      <c r="AV367" s="90">
        <f>IF(B364="I",0,(AU364+AU365+AU366+AU367-AY367))</f>
        <v>0</v>
      </c>
      <c r="AW367" s="93">
        <f>IF(B364="I",0,IF(BD367&gt;BD$6,0,BD367))</f>
        <v>0</v>
      </c>
      <c r="AX367" s="119">
        <f>MIN(AS364:AS367)</f>
        <v>0</v>
      </c>
      <c r="AY367" s="50">
        <f>MIN(AU364:AU367)</f>
        <v>0</v>
      </c>
      <c r="AZ367" s="50">
        <f>RANK(AU367,AU364:AU367,0)</f>
        <v>1</v>
      </c>
      <c r="BA367" s="118">
        <f>SUM(AS364:AS367)-AX367</f>
        <v>0</v>
      </c>
      <c r="BB367" s="118">
        <f>SUM(AT364:AT367)-(AY367-AX367)</f>
        <v>0</v>
      </c>
      <c r="BC367" s="52">
        <f>IF(B364="I","",IF(SUM(BA364:BB367)=0,AV367,SUM(BA364:BB367)))</f>
        <v>0</v>
      </c>
      <c r="BD367" s="52" t="str">
        <f>IF(B364="I","",IF(BC367=0,"",RANK(BC367,BC$8:BC$500,0)))</f>
        <v/>
      </c>
      <c r="BE367" s="52"/>
      <c r="BF367" s="52"/>
      <c r="BG367" s="52"/>
    </row>
    <row r="368" spans="1:59" ht="13.5" thickBot="1" x14ac:dyDescent="0.25">
      <c r="A368" s="28"/>
      <c r="B368" s="46"/>
      <c r="C368" s="114" t="s">
        <v>321</v>
      </c>
      <c r="D368" s="47"/>
      <c r="E368" s="57"/>
      <c r="F368" s="65" t="e">
        <f>VLOOKUP(E368,d!$B$4:$C$27,2,FALSE)</f>
        <v>#N/A</v>
      </c>
      <c r="G368" s="65" t="b">
        <f t="shared" si="185"/>
        <v>1</v>
      </c>
      <c r="H368" s="34">
        <f t="shared" si="173"/>
        <v>0</v>
      </c>
      <c r="I368" s="43"/>
      <c r="J368" s="57"/>
      <c r="K368" s="65" t="e">
        <f>VLOOKUP(J368,d!$F$4:$G$27,2,FALSE)</f>
        <v>#N/A</v>
      </c>
      <c r="L368" s="65" t="b">
        <f t="shared" si="166"/>
        <v>1</v>
      </c>
      <c r="M368" s="34">
        <f t="shared" si="174"/>
        <v>0</v>
      </c>
      <c r="N368" s="66"/>
      <c r="O368" s="57"/>
      <c r="P368" s="65" t="e">
        <f>VLOOKUP(O368,d!$J$4:$K$27,2,FALSE)</f>
        <v>#N/A</v>
      </c>
      <c r="Q368" s="65" t="b">
        <f t="shared" si="167"/>
        <v>1</v>
      </c>
      <c r="R368" s="34">
        <f t="shared" si="175"/>
        <v>0</v>
      </c>
      <c r="S368" s="57"/>
      <c r="T368" s="76"/>
      <c r="U368" s="65" t="e">
        <f>VLOOKUP(T368,d!$N$4:$O$27,2,FALSE)</f>
        <v>#N/A</v>
      </c>
      <c r="V368" s="65" t="b">
        <f t="shared" si="168"/>
        <v>1</v>
      </c>
      <c r="W368" s="34">
        <f t="shared" si="176"/>
        <v>0</v>
      </c>
      <c r="X368" s="43"/>
      <c r="Y368" s="57"/>
      <c r="Z368" s="65" t="e">
        <f>VLOOKUP(Y368,d!$B$32:$C$55,2,FALSE)</f>
        <v>#N/A</v>
      </c>
      <c r="AA368" s="65" t="b">
        <f t="shared" si="169"/>
        <v>1</v>
      </c>
      <c r="AB368" s="34">
        <f t="shared" si="177"/>
        <v>0</v>
      </c>
      <c r="AC368" s="43"/>
      <c r="AD368" s="57"/>
      <c r="AE368" s="65" t="e">
        <f>VLOOKUP(AD368,d!$F$32:$G$55,2,FALSE)</f>
        <v>#N/A</v>
      </c>
      <c r="AF368" s="65" t="b">
        <f t="shared" si="170"/>
        <v>1</v>
      </c>
      <c r="AG368" s="34">
        <f t="shared" si="178"/>
        <v>0</v>
      </c>
      <c r="AH368" s="43"/>
      <c r="AI368" s="57"/>
      <c r="AJ368" s="65" t="e">
        <f>VLOOKUP(AI368,d!$J$32:$K$55,2,FALSE)</f>
        <v>#N/A</v>
      </c>
      <c r="AK368" s="65" t="b">
        <f t="shared" si="171"/>
        <v>1</v>
      </c>
      <c r="AL368" s="34">
        <f t="shared" si="179"/>
        <v>0</v>
      </c>
      <c r="AM368" s="43"/>
      <c r="AN368" s="57"/>
      <c r="AO368" s="65" t="e">
        <f>VLOOKUP(AN368,d!$N$32:$O$55,2,FALSE)</f>
        <v>#N/A</v>
      </c>
      <c r="AP368" s="65" t="b">
        <f t="shared" si="172"/>
        <v>1</v>
      </c>
      <c r="AQ368" s="34">
        <f t="shared" si="180"/>
        <v>0</v>
      </c>
      <c r="AR368" s="43"/>
      <c r="AS368" s="67">
        <f t="shared" si="181"/>
        <v>0</v>
      </c>
      <c r="AT368" s="67">
        <f t="shared" si="182"/>
        <v>0</v>
      </c>
      <c r="AU368" s="67">
        <f t="shared" si="183"/>
        <v>0</v>
      </c>
      <c r="AV368" s="92" t="str">
        <f>IF(A368&gt;" ",A368,"")</f>
        <v/>
      </c>
      <c r="AW368" s="46" t="s">
        <v>107</v>
      </c>
      <c r="AX368" s="52"/>
      <c r="AZ368" s="50">
        <f>RANK(AU368,AU368:AU371,0)</f>
        <v>1</v>
      </c>
      <c r="BE368" s="52"/>
      <c r="BF368" s="52"/>
      <c r="BG368" s="52"/>
    </row>
    <row r="369" spans="1:59" ht="13.5" thickBot="1" x14ac:dyDescent="0.25">
      <c r="A369" s="25">
        <f>(A368)</f>
        <v>0</v>
      </c>
      <c r="B369" s="46">
        <f t="shared" si="184"/>
        <v>0</v>
      </c>
      <c r="C369" s="114" t="s">
        <v>322</v>
      </c>
      <c r="D369" s="47"/>
      <c r="E369" s="68"/>
      <c r="F369" s="65" t="e">
        <f>VLOOKUP(E369,d!$B$4:$C$27,2,FALSE)</f>
        <v>#N/A</v>
      </c>
      <c r="G369" s="65" t="b">
        <f t="shared" si="185"/>
        <v>1</v>
      </c>
      <c r="H369" s="34">
        <f t="shared" si="173"/>
        <v>0</v>
      </c>
      <c r="I369" s="57"/>
      <c r="J369" s="68"/>
      <c r="K369" s="65" t="e">
        <f>VLOOKUP(J369,d!$F$4:$G$27,2,FALSE)</f>
        <v>#N/A</v>
      </c>
      <c r="L369" s="65" t="b">
        <f t="shared" si="166"/>
        <v>1</v>
      </c>
      <c r="M369" s="34">
        <f t="shared" si="174"/>
        <v>0</v>
      </c>
      <c r="N369" s="66"/>
      <c r="O369" s="57"/>
      <c r="P369" s="65" t="e">
        <f>VLOOKUP(O369,d!$J$4:$K$27,2,FALSE)</f>
        <v>#N/A</v>
      </c>
      <c r="Q369" s="65" t="b">
        <f t="shared" si="167"/>
        <v>1</v>
      </c>
      <c r="R369" s="34">
        <f t="shared" si="175"/>
        <v>0</v>
      </c>
      <c r="S369" s="57"/>
      <c r="T369" s="76"/>
      <c r="U369" s="65" t="e">
        <f>VLOOKUP(T369,d!$N$4:$O$27,2,FALSE)</f>
        <v>#N/A</v>
      </c>
      <c r="V369" s="65" t="b">
        <f t="shared" si="168"/>
        <v>1</v>
      </c>
      <c r="W369" s="34">
        <f t="shared" si="176"/>
        <v>0</v>
      </c>
      <c r="X369" s="43"/>
      <c r="Y369" s="57"/>
      <c r="Z369" s="65" t="e">
        <f>VLOOKUP(Y369,d!$B$32:$C$55,2,FALSE)</f>
        <v>#N/A</v>
      </c>
      <c r="AA369" s="65" t="b">
        <f t="shared" si="169"/>
        <v>1</v>
      </c>
      <c r="AB369" s="34">
        <f t="shared" si="177"/>
        <v>0</v>
      </c>
      <c r="AC369" s="43"/>
      <c r="AD369" s="57"/>
      <c r="AE369" s="65" t="e">
        <f>VLOOKUP(AD369,d!$F$32:$G$55,2,FALSE)</f>
        <v>#N/A</v>
      </c>
      <c r="AF369" s="65" t="b">
        <f t="shared" si="170"/>
        <v>1</v>
      </c>
      <c r="AG369" s="34">
        <f t="shared" si="178"/>
        <v>0</v>
      </c>
      <c r="AH369" s="43"/>
      <c r="AI369" s="57"/>
      <c r="AJ369" s="65" t="e">
        <f>VLOOKUP(AI369,d!$J$32:$K$55,2,FALSE)</f>
        <v>#N/A</v>
      </c>
      <c r="AK369" s="65" t="b">
        <f t="shared" si="171"/>
        <v>1</v>
      </c>
      <c r="AL369" s="34">
        <f t="shared" si="179"/>
        <v>0</v>
      </c>
      <c r="AM369" s="43"/>
      <c r="AN369" s="57"/>
      <c r="AO369" s="65" t="e">
        <f>VLOOKUP(AN369,d!$N$32:$O$55,2,FALSE)</f>
        <v>#N/A</v>
      </c>
      <c r="AP369" s="65" t="b">
        <f t="shared" si="172"/>
        <v>1</v>
      </c>
      <c r="AQ369" s="34">
        <f t="shared" si="180"/>
        <v>0</v>
      </c>
      <c r="AR369" s="43"/>
      <c r="AS369" s="67">
        <f t="shared" si="181"/>
        <v>0</v>
      </c>
      <c r="AT369" s="67">
        <f t="shared" si="182"/>
        <v>0</v>
      </c>
      <c r="AU369" s="26">
        <f t="shared" si="183"/>
        <v>0</v>
      </c>
      <c r="AV369" s="91">
        <f>IF(B368="I",0,SUM(BA368:BA371))</f>
        <v>0</v>
      </c>
      <c r="AW369" s="91">
        <f>IF(AV369=0,0,RANK(AV369,BA$8:BA$1202,0))</f>
        <v>0</v>
      </c>
      <c r="AX369" s="52"/>
      <c r="AZ369" s="50">
        <f>RANK(AU369,AU368:AU371,0)</f>
        <v>1</v>
      </c>
      <c r="BE369" s="52"/>
      <c r="BF369" s="52"/>
      <c r="BG369" s="52"/>
    </row>
    <row r="370" spans="1:59" ht="13.5" thickBot="1" x14ac:dyDescent="0.25">
      <c r="A370" s="25">
        <f>(A369)</f>
        <v>0</v>
      </c>
      <c r="B370" s="46">
        <f t="shared" si="184"/>
        <v>0</v>
      </c>
      <c r="C370" s="114" t="s">
        <v>323</v>
      </c>
      <c r="D370" s="48"/>
      <c r="E370" s="68"/>
      <c r="F370" s="65" t="e">
        <f>VLOOKUP(E370,d!$B$4:$C$27,2,FALSE)</f>
        <v>#N/A</v>
      </c>
      <c r="G370" s="65" t="b">
        <f t="shared" si="185"/>
        <v>1</v>
      </c>
      <c r="H370" s="34">
        <f t="shared" si="173"/>
        <v>0</v>
      </c>
      <c r="I370" s="57"/>
      <c r="J370" s="68"/>
      <c r="K370" s="65" t="e">
        <f>VLOOKUP(J370,d!$F$4:$G$27,2,FALSE)</f>
        <v>#N/A</v>
      </c>
      <c r="L370" s="65" t="b">
        <f t="shared" si="166"/>
        <v>1</v>
      </c>
      <c r="M370" s="34">
        <f t="shared" si="174"/>
        <v>0</v>
      </c>
      <c r="N370" s="66"/>
      <c r="O370" s="57"/>
      <c r="P370" s="65" t="e">
        <f>VLOOKUP(O370,d!$J$4:$K$27,2,FALSE)</f>
        <v>#N/A</v>
      </c>
      <c r="Q370" s="65" t="b">
        <f t="shared" si="167"/>
        <v>1</v>
      </c>
      <c r="R370" s="34">
        <f t="shared" si="175"/>
        <v>0</v>
      </c>
      <c r="S370" s="57"/>
      <c r="T370" s="76"/>
      <c r="U370" s="65" t="e">
        <f>VLOOKUP(T370,d!$N$4:$O$27,2,FALSE)</f>
        <v>#N/A</v>
      </c>
      <c r="V370" s="65" t="b">
        <f t="shared" si="168"/>
        <v>1</v>
      </c>
      <c r="W370" s="34">
        <f t="shared" si="176"/>
        <v>0</v>
      </c>
      <c r="X370" s="43"/>
      <c r="Y370" s="57"/>
      <c r="Z370" s="65" t="e">
        <f>VLOOKUP(Y370,d!$B$32:$C$55,2,FALSE)</f>
        <v>#N/A</v>
      </c>
      <c r="AA370" s="65" t="b">
        <f t="shared" si="169"/>
        <v>1</v>
      </c>
      <c r="AB370" s="34">
        <f t="shared" si="177"/>
        <v>0</v>
      </c>
      <c r="AC370" s="43"/>
      <c r="AD370" s="57"/>
      <c r="AE370" s="65" t="e">
        <f>VLOOKUP(AD370,d!$F$32:$G$55,2,FALSE)</f>
        <v>#N/A</v>
      </c>
      <c r="AF370" s="65" t="b">
        <f t="shared" si="170"/>
        <v>1</v>
      </c>
      <c r="AG370" s="34">
        <f t="shared" si="178"/>
        <v>0</v>
      </c>
      <c r="AH370" s="43"/>
      <c r="AI370" s="57"/>
      <c r="AJ370" s="65" t="e">
        <f>VLOOKUP(AI370,d!$J$32:$K$55,2,FALSE)</f>
        <v>#N/A</v>
      </c>
      <c r="AK370" s="65" t="b">
        <f t="shared" si="171"/>
        <v>1</v>
      </c>
      <c r="AL370" s="34">
        <f t="shared" si="179"/>
        <v>0</v>
      </c>
      <c r="AM370" s="43"/>
      <c r="AN370" s="57"/>
      <c r="AO370" s="65" t="e">
        <f>VLOOKUP(AN370,d!$N$32:$O$55,2,FALSE)</f>
        <v>#N/A</v>
      </c>
      <c r="AP370" s="65" t="b">
        <f t="shared" si="172"/>
        <v>1</v>
      </c>
      <c r="AQ370" s="34">
        <f t="shared" si="180"/>
        <v>0</v>
      </c>
      <c r="AR370" s="43"/>
      <c r="AS370" s="67">
        <f t="shared" si="181"/>
        <v>0</v>
      </c>
      <c r="AT370" s="67">
        <f t="shared" si="182"/>
        <v>0</v>
      </c>
      <c r="AU370" s="26">
        <f t="shared" si="183"/>
        <v>0</v>
      </c>
      <c r="AV370" s="94">
        <f>IF(B368="I",0,SUM(BB368:BB371))</f>
        <v>0</v>
      </c>
      <c r="AW370" s="94">
        <f>IF(AV370=0,0,RANK(AV370,BB$8:BB$1202,0))</f>
        <v>0</v>
      </c>
      <c r="AX370" s="52"/>
      <c r="AZ370" s="50">
        <f>RANK(AU370,AU368:AU371,0)</f>
        <v>1</v>
      </c>
      <c r="BE370" s="52"/>
      <c r="BF370" s="52"/>
      <c r="BG370" s="52"/>
    </row>
    <row r="371" spans="1:59" ht="13.5" thickBot="1" x14ac:dyDescent="0.25">
      <c r="A371" s="46">
        <f>(A370)</f>
        <v>0</v>
      </c>
      <c r="B371" s="46">
        <f t="shared" si="184"/>
        <v>0</v>
      </c>
      <c r="C371" s="115" t="s">
        <v>324</v>
      </c>
      <c r="D371" s="49"/>
      <c r="E371" s="69"/>
      <c r="F371" s="70" t="e">
        <f>VLOOKUP(E371,d!$B$4:$C$27,2,FALSE)</f>
        <v>#N/A</v>
      </c>
      <c r="G371" s="70" t="b">
        <f t="shared" si="185"/>
        <v>1</v>
      </c>
      <c r="H371" s="96">
        <f t="shared" si="173"/>
        <v>0</v>
      </c>
      <c r="I371" s="71"/>
      <c r="J371" s="78"/>
      <c r="K371" s="70" t="e">
        <f>VLOOKUP(J371,d!$F$4:$G$27,2,FALSE)</f>
        <v>#N/A</v>
      </c>
      <c r="L371" s="70" t="b">
        <f t="shared" si="166"/>
        <v>1</v>
      </c>
      <c r="M371" s="96">
        <f t="shared" si="174"/>
        <v>0</v>
      </c>
      <c r="N371" s="72"/>
      <c r="O371" s="71"/>
      <c r="P371" s="70" t="e">
        <f>VLOOKUP(O371,d!$J$4:$K$27,2,FALSE)</f>
        <v>#N/A</v>
      </c>
      <c r="Q371" s="70" t="b">
        <f t="shared" si="167"/>
        <v>1</v>
      </c>
      <c r="R371" s="96">
        <f t="shared" si="175"/>
        <v>0</v>
      </c>
      <c r="S371" s="71"/>
      <c r="T371" s="79"/>
      <c r="U371" s="70" t="e">
        <f>VLOOKUP(T371,d!$N$4:$O$27,2,FALSE)</f>
        <v>#N/A</v>
      </c>
      <c r="V371" s="70" t="b">
        <f t="shared" si="168"/>
        <v>1</v>
      </c>
      <c r="W371" s="96">
        <f t="shared" si="176"/>
        <v>0</v>
      </c>
      <c r="X371" s="73"/>
      <c r="Y371" s="71"/>
      <c r="Z371" s="70" t="e">
        <f>VLOOKUP(Y371,d!$B$32:$C$55,2,FALSE)</f>
        <v>#N/A</v>
      </c>
      <c r="AA371" s="70" t="b">
        <f t="shared" si="169"/>
        <v>1</v>
      </c>
      <c r="AB371" s="96">
        <f t="shared" si="177"/>
        <v>0</v>
      </c>
      <c r="AC371" s="73"/>
      <c r="AD371" s="71"/>
      <c r="AE371" s="70" t="e">
        <f>VLOOKUP(AD371,d!$F$32:$G$55,2,FALSE)</f>
        <v>#N/A</v>
      </c>
      <c r="AF371" s="70" t="b">
        <f t="shared" si="170"/>
        <v>1</v>
      </c>
      <c r="AG371" s="96">
        <f t="shared" si="178"/>
        <v>0</v>
      </c>
      <c r="AH371" s="73"/>
      <c r="AI371" s="71"/>
      <c r="AJ371" s="70" t="e">
        <f>VLOOKUP(AI371,d!$J$32:$K$55,2,FALSE)</f>
        <v>#N/A</v>
      </c>
      <c r="AK371" s="70" t="b">
        <f t="shared" si="171"/>
        <v>1</v>
      </c>
      <c r="AL371" s="96">
        <f t="shared" si="179"/>
        <v>0</v>
      </c>
      <c r="AM371" s="73"/>
      <c r="AN371" s="71"/>
      <c r="AO371" s="70" t="e">
        <f>VLOOKUP(AN371,d!$N$32:$O$55,2,FALSE)</f>
        <v>#N/A</v>
      </c>
      <c r="AP371" s="70" t="b">
        <f t="shared" si="172"/>
        <v>1</v>
      </c>
      <c r="AQ371" s="96">
        <f t="shared" si="180"/>
        <v>0</v>
      </c>
      <c r="AR371" s="73"/>
      <c r="AS371" s="74">
        <f t="shared" si="181"/>
        <v>0</v>
      </c>
      <c r="AT371" s="74">
        <f t="shared" si="182"/>
        <v>0</v>
      </c>
      <c r="AU371" s="75">
        <f t="shared" si="183"/>
        <v>0</v>
      </c>
      <c r="AV371" s="90">
        <f>IF(B368="I",0,(AU368+AU369+AU370+AU371-AY371))</f>
        <v>0</v>
      </c>
      <c r="AW371" s="93">
        <f>IF(B368="I",0,IF(BD371&gt;BD$6,0,BD371))</f>
        <v>0</v>
      </c>
      <c r="AX371" s="119">
        <f>MIN(AS368:AS371)</f>
        <v>0</v>
      </c>
      <c r="AY371" s="50">
        <f>MIN(AU368:AU371)</f>
        <v>0</v>
      </c>
      <c r="AZ371" s="50">
        <f>RANK(AU371,AU368:AU371,0)</f>
        <v>1</v>
      </c>
      <c r="BA371" s="118">
        <f>SUM(AS368:AS371)-AX371</f>
        <v>0</v>
      </c>
      <c r="BB371" s="118">
        <f>SUM(AT368:AT371)-(AY371-AX371)</f>
        <v>0</v>
      </c>
      <c r="BC371" s="52">
        <f>IF(B368="I","",IF(SUM(BA368:BB371)=0,AV371,SUM(BA368:BB371)))</f>
        <v>0</v>
      </c>
      <c r="BD371" s="52" t="str">
        <f>IF(B368="I","",IF(BC371=0,"",RANK(BC371,BC$8:BC$500,0)))</f>
        <v/>
      </c>
      <c r="BE371" s="52"/>
      <c r="BF371" s="52"/>
      <c r="BG371" s="52"/>
    </row>
    <row r="372" spans="1:59" ht="13.5" thickBot="1" x14ac:dyDescent="0.25">
      <c r="A372" s="28"/>
      <c r="B372" s="46"/>
      <c r="C372" s="114" t="s">
        <v>325</v>
      </c>
      <c r="D372" s="47"/>
      <c r="E372" s="57"/>
      <c r="F372" s="65" t="e">
        <f>VLOOKUP(E372,d!$B$4:$C$27,2,FALSE)</f>
        <v>#N/A</v>
      </c>
      <c r="G372" s="65" t="b">
        <f t="shared" si="185"/>
        <v>1</v>
      </c>
      <c r="H372" s="34">
        <f t="shared" si="173"/>
        <v>0</v>
      </c>
      <c r="I372" s="43"/>
      <c r="J372" s="57"/>
      <c r="K372" s="65" t="e">
        <f>VLOOKUP(J372,d!$F$4:$G$27,2,FALSE)</f>
        <v>#N/A</v>
      </c>
      <c r="L372" s="65" t="b">
        <f t="shared" si="166"/>
        <v>1</v>
      </c>
      <c r="M372" s="34">
        <f t="shared" si="174"/>
        <v>0</v>
      </c>
      <c r="N372" s="66"/>
      <c r="O372" s="57"/>
      <c r="P372" s="65" t="e">
        <f>VLOOKUP(O372,d!$J$4:$K$27,2,FALSE)</f>
        <v>#N/A</v>
      </c>
      <c r="Q372" s="65" t="b">
        <f t="shared" si="167"/>
        <v>1</v>
      </c>
      <c r="R372" s="34">
        <f t="shared" si="175"/>
        <v>0</v>
      </c>
      <c r="S372" s="57"/>
      <c r="T372" s="76"/>
      <c r="U372" s="65" t="e">
        <f>VLOOKUP(T372,d!$N$4:$O$27,2,FALSE)</f>
        <v>#N/A</v>
      </c>
      <c r="V372" s="65" t="b">
        <f t="shared" si="168"/>
        <v>1</v>
      </c>
      <c r="W372" s="34">
        <f t="shared" si="176"/>
        <v>0</v>
      </c>
      <c r="X372" s="43"/>
      <c r="Y372" s="57"/>
      <c r="Z372" s="65" t="e">
        <f>VLOOKUP(Y372,d!$B$32:$C$55,2,FALSE)</f>
        <v>#N/A</v>
      </c>
      <c r="AA372" s="65" t="b">
        <f t="shared" si="169"/>
        <v>1</v>
      </c>
      <c r="AB372" s="34">
        <f t="shared" si="177"/>
        <v>0</v>
      </c>
      <c r="AC372" s="43"/>
      <c r="AD372" s="57"/>
      <c r="AE372" s="65" t="e">
        <f>VLOOKUP(AD372,d!$F$32:$G$55,2,FALSE)</f>
        <v>#N/A</v>
      </c>
      <c r="AF372" s="65" t="b">
        <f t="shared" si="170"/>
        <v>1</v>
      </c>
      <c r="AG372" s="34">
        <f t="shared" si="178"/>
        <v>0</v>
      </c>
      <c r="AH372" s="43"/>
      <c r="AI372" s="57"/>
      <c r="AJ372" s="65" t="e">
        <f>VLOOKUP(AI372,d!$J$32:$K$55,2,FALSE)</f>
        <v>#N/A</v>
      </c>
      <c r="AK372" s="65" t="b">
        <f t="shared" si="171"/>
        <v>1</v>
      </c>
      <c r="AL372" s="34">
        <f t="shared" si="179"/>
        <v>0</v>
      </c>
      <c r="AM372" s="43"/>
      <c r="AN372" s="57"/>
      <c r="AO372" s="65" t="e">
        <f>VLOOKUP(AN372,d!$N$32:$O$55,2,FALSE)</f>
        <v>#N/A</v>
      </c>
      <c r="AP372" s="65" t="b">
        <f t="shared" si="172"/>
        <v>1</v>
      </c>
      <c r="AQ372" s="34">
        <f t="shared" si="180"/>
        <v>0</v>
      </c>
      <c r="AR372" s="43"/>
      <c r="AS372" s="67">
        <f t="shared" si="181"/>
        <v>0</v>
      </c>
      <c r="AT372" s="67">
        <f t="shared" si="182"/>
        <v>0</v>
      </c>
      <c r="AU372" s="67">
        <f t="shared" si="183"/>
        <v>0</v>
      </c>
      <c r="AV372" s="92" t="str">
        <f>IF(A372&gt;" ",A372,"")</f>
        <v/>
      </c>
      <c r="AW372" s="46" t="s">
        <v>107</v>
      </c>
      <c r="AX372" s="52"/>
      <c r="AZ372" s="50">
        <f>RANK(AU372,AU372:AU375,0)</f>
        <v>1</v>
      </c>
      <c r="BE372" s="52"/>
      <c r="BF372" s="52"/>
      <c r="BG372" s="52"/>
    </row>
    <row r="373" spans="1:59" ht="13.5" thickBot="1" x14ac:dyDescent="0.25">
      <c r="A373" s="25">
        <f>(A372)</f>
        <v>0</v>
      </c>
      <c r="B373" s="46">
        <f t="shared" si="184"/>
        <v>0</v>
      </c>
      <c r="C373" s="114" t="s">
        <v>326</v>
      </c>
      <c r="D373" s="47"/>
      <c r="E373" s="68"/>
      <c r="F373" s="65" t="e">
        <f>VLOOKUP(E373,d!$B$4:$C$27,2,FALSE)</f>
        <v>#N/A</v>
      </c>
      <c r="G373" s="65" t="b">
        <f t="shared" si="185"/>
        <v>1</v>
      </c>
      <c r="H373" s="34">
        <f t="shared" si="173"/>
        <v>0</v>
      </c>
      <c r="I373" s="57"/>
      <c r="J373" s="68"/>
      <c r="K373" s="65" t="e">
        <f>VLOOKUP(J373,d!$F$4:$G$27,2,FALSE)</f>
        <v>#N/A</v>
      </c>
      <c r="L373" s="65" t="b">
        <f t="shared" si="166"/>
        <v>1</v>
      </c>
      <c r="M373" s="34">
        <f t="shared" si="174"/>
        <v>0</v>
      </c>
      <c r="N373" s="66"/>
      <c r="O373" s="57"/>
      <c r="P373" s="65" t="e">
        <f>VLOOKUP(O373,d!$J$4:$K$27,2,FALSE)</f>
        <v>#N/A</v>
      </c>
      <c r="Q373" s="65" t="b">
        <f t="shared" si="167"/>
        <v>1</v>
      </c>
      <c r="R373" s="34">
        <f t="shared" si="175"/>
        <v>0</v>
      </c>
      <c r="S373" s="57"/>
      <c r="T373" s="76"/>
      <c r="U373" s="65" t="e">
        <f>VLOOKUP(T373,d!$N$4:$O$27,2,FALSE)</f>
        <v>#N/A</v>
      </c>
      <c r="V373" s="65" t="b">
        <f t="shared" si="168"/>
        <v>1</v>
      </c>
      <c r="W373" s="34">
        <f t="shared" si="176"/>
        <v>0</v>
      </c>
      <c r="X373" s="43"/>
      <c r="Y373" s="57"/>
      <c r="Z373" s="65" t="e">
        <f>VLOOKUP(Y373,d!$B$32:$C$55,2,FALSE)</f>
        <v>#N/A</v>
      </c>
      <c r="AA373" s="65" t="b">
        <f t="shared" si="169"/>
        <v>1</v>
      </c>
      <c r="AB373" s="34">
        <f t="shared" si="177"/>
        <v>0</v>
      </c>
      <c r="AC373" s="43"/>
      <c r="AD373" s="57"/>
      <c r="AE373" s="65" t="e">
        <f>VLOOKUP(AD373,d!$F$32:$G$55,2,FALSE)</f>
        <v>#N/A</v>
      </c>
      <c r="AF373" s="65" t="b">
        <f t="shared" si="170"/>
        <v>1</v>
      </c>
      <c r="AG373" s="34">
        <f t="shared" si="178"/>
        <v>0</v>
      </c>
      <c r="AH373" s="43"/>
      <c r="AI373" s="57"/>
      <c r="AJ373" s="65" t="e">
        <f>VLOOKUP(AI373,d!$J$32:$K$55,2,FALSE)</f>
        <v>#N/A</v>
      </c>
      <c r="AK373" s="65" t="b">
        <f t="shared" si="171"/>
        <v>1</v>
      </c>
      <c r="AL373" s="34">
        <f t="shared" si="179"/>
        <v>0</v>
      </c>
      <c r="AM373" s="43"/>
      <c r="AN373" s="57"/>
      <c r="AO373" s="65" t="e">
        <f>VLOOKUP(AN373,d!$N$32:$O$55,2,FALSE)</f>
        <v>#N/A</v>
      </c>
      <c r="AP373" s="65" t="b">
        <f t="shared" si="172"/>
        <v>1</v>
      </c>
      <c r="AQ373" s="34">
        <f t="shared" si="180"/>
        <v>0</v>
      </c>
      <c r="AR373" s="43"/>
      <c r="AS373" s="67">
        <f t="shared" si="181"/>
        <v>0</v>
      </c>
      <c r="AT373" s="67">
        <f t="shared" si="182"/>
        <v>0</v>
      </c>
      <c r="AU373" s="26">
        <f t="shared" si="183"/>
        <v>0</v>
      </c>
      <c r="AV373" s="91">
        <f>IF(B372="I",0,SUM(BA372:BA375))</f>
        <v>0</v>
      </c>
      <c r="AW373" s="91">
        <f>IF(AV373=0,0,RANK(AV373,BA$8:BA$1202,0))</f>
        <v>0</v>
      </c>
      <c r="AX373" s="52"/>
      <c r="AZ373" s="50">
        <f>RANK(AU373,AU372:AU375,0)</f>
        <v>1</v>
      </c>
      <c r="BE373" s="52"/>
      <c r="BF373" s="52"/>
      <c r="BG373" s="52"/>
    </row>
    <row r="374" spans="1:59" ht="13.5" thickBot="1" x14ac:dyDescent="0.25">
      <c r="A374" s="25">
        <f>(A373)</f>
        <v>0</v>
      </c>
      <c r="B374" s="46">
        <f t="shared" si="184"/>
        <v>0</v>
      </c>
      <c r="C374" s="114" t="s">
        <v>327</v>
      </c>
      <c r="D374" s="48"/>
      <c r="E374" s="68"/>
      <c r="F374" s="65" t="e">
        <f>VLOOKUP(E374,d!$B$4:$C$27,2,FALSE)</f>
        <v>#N/A</v>
      </c>
      <c r="G374" s="65" t="b">
        <f t="shared" si="185"/>
        <v>1</v>
      </c>
      <c r="H374" s="34">
        <f t="shared" si="173"/>
        <v>0</v>
      </c>
      <c r="I374" s="57"/>
      <c r="J374" s="68"/>
      <c r="K374" s="65" t="e">
        <f>VLOOKUP(J374,d!$F$4:$G$27,2,FALSE)</f>
        <v>#N/A</v>
      </c>
      <c r="L374" s="65" t="b">
        <f t="shared" si="166"/>
        <v>1</v>
      </c>
      <c r="M374" s="34">
        <f t="shared" si="174"/>
        <v>0</v>
      </c>
      <c r="N374" s="66"/>
      <c r="O374" s="57"/>
      <c r="P374" s="65" t="e">
        <f>VLOOKUP(O374,d!$J$4:$K$27,2,FALSE)</f>
        <v>#N/A</v>
      </c>
      <c r="Q374" s="65" t="b">
        <f t="shared" si="167"/>
        <v>1</v>
      </c>
      <c r="R374" s="34">
        <f t="shared" si="175"/>
        <v>0</v>
      </c>
      <c r="S374" s="57"/>
      <c r="T374" s="76"/>
      <c r="U374" s="65" t="e">
        <f>VLOOKUP(T374,d!$N$4:$O$27,2,FALSE)</f>
        <v>#N/A</v>
      </c>
      <c r="V374" s="65" t="b">
        <f t="shared" si="168"/>
        <v>1</v>
      </c>
      <c r="W374" s="34">
        <f t="shared" si="176"/>
        <v>0</v>
      </c>
      <c r="X374" s="43"/>
      <c r="Y374" s="57"/>
      <c r="Z374" s="65" t="e">
        <f>VLOOKUP(Y374,d!$B$32:$C$55,2,FALSE)</f>
        <v>#N/A</v>
      </c>
      <c r="AA374" s="65" t="b">
        <f t="shared" si="169"/>
        <v>1</v>
      </c>
      <c r="AB374" s="34">
        <f t="shared" si="177"/>
        <v>0</v>
      </c>
      <c r="AC374" s="43"/>
      <c r="AD374" s="57"/>
      <c r="AE374" s="65" t="e">
        <f>VLOOKUP(AD374,d!$F$32:$G$55,2,FALSE)</f>
        <v>#N/A</v>
      </c>
      <c r="AF374" s="65" t="b">
        <f t="shared" si="170"/>
        <v>1</v>
      </c>
      <c r="AG374" s="34">
        <f t="shared" si="178"/>
        <v>0</v>
      </c>
      <c r="AH374" s="43"/>
      <c r="AI374" s="57"/>
      <c r="AJ374" s="65" t="e">
        <f>VLOOKUP(AI374,d!$J$32:$K$55,2,FALSE)</f>
        <v>#N/A</v>
      </c>
      <c r="AK374" s="65" t="b">
        <f t="shared" si="171"/>
        <v>1</v>
      </c>
      <c r="AL374" s="34">
        <f t="shared" si="179"/>
        <v>0</v>
      </c>
      <c r="AM374" s="43"/>
      <c r="AN374" s="57"/>
      <c r="AO374" s="65" t="e">
        <f>VLOOKUP(AN374,d!$N$32:$O$55,2,FALSE)</f>
        <v>#N/A</v>
      </c>
      <c r="AP374" s="65" t="b">
        <f t="shared" si="172"/>
        <v>1</v>
      </c>
      <c r="AQ374" s="34">
        <f t="shared" si="180"/>
        <v>0</v>
      </c>
      <c r="AR374" s="43"/>
      <c r="AS374" s="67">
        <f t="shared" si="181"/>
        <v>0</v>
      </c>
      <c r="AT374" s="67">
        <f t="shared" si="182"/>
        <v>0</v>
      </c>
      <c r="AU374" s="26">
        <f t="shared" si="183"/>
        <v>0</v>
      </c>
      <c r="AV374" s="94">
        <f>IF(B372="I",0,SUM(BB372:BB375))</f>
        <v>0</v>
      </c>
      <c r="AW374" s="94">
        <f>IF(AV374=0,0,RANK(AV374,BB$8:BB$1202,0))</f>
        <v>0</v>
      </c>
      <c r="AX374" s="52"/>
      <c r="AZ374" s="50">
        <f>RANK(AU374,AU372:AU375,0)</f>
        <v>1</v>
      </c>
      <c r="BE374" s="52"/>
      <c r="BF374" s="52"/>
      <c r="BG374" s="52"/>
    </row>
    <row r="375" spans="1:59" ht="13.5" thickBot="1" x14ac:dyDescent="0.25">
      <c r="A375" s="46">
        <f>(A374)</f>
        <v>0</v>
      </c>
      <c r="B375" s="46">
        <f t="shared" si="184"/>
        <v>0</v>
      </c>
      <c r="C375" s="115" t="s">
        <v>328</v>
      </c>
      <c r="D375" s="49"/>
      <c r="E375" s="69"/>
      <c r="F375" s="70" t="e">
        <f>VLOOKUP(E375,d!$B$4:$C$27,2,FALSE)</f>
        <v>#N/A</v>
      </c>
      <c r="G375" s="70" t="b">
        <f t="shared" si="185"/>
        <v>1</v>
      </c>
      <c r="H375" s="96">
        <f t="shared" si="173"/>
        <v>0</v>
      </c>
      <c r="I375" s="71"/>
      <c r="J375" s="78"/>
      <c r="K375" s="70" t="e">
        <f>VLOOKUP(J375,d!$F$4:$G$27,2,FALSE)</f>
        <v>#N/A</v>
      </c>
      <c r="L375" s="70" t="b">
        <f t="shared" si="166"/>
        <v>1</v>
      </c>
      <c r="M375" s="96">
        <f t="shared" si="174"/>
        <v>0</v>
      </c>
      <c r="N375" s="72"/>
      <c r="O375" s="71"/>
      <c r="P375" s="70" t="e">
        <f>VLOOKUP(O375,d!$J$4:$K$27,2,FALSE)</f>
        <v>#N/A</v>
      </c>
      <c r="Q375" s="70" t="b">
        <f t="shared" si="167"/>
        <v>1</v>
      </c>
      <c r="R375" s="96">
        <f t="shared" si="175"/>
        <v>0</v>
      </c>
      <c r="S375" s="71"/>
      <c r="T375" s="79"/>
      <c r="U375" s="70" t="e">
        <f>VLOOKUP(T375,d!$N$4:$O$27,2,FALSE)</f>
        <v>#N/A</v>
      </c>
      <c r="V375" s="70" t="b">
        <f t="shared" si="168"/>
        <v>1</v>
      </c>
      <c r="W375" s="96">
        <f t="shared" si="176"/>
        <v>0</v>
      </c>
      <c r="X375" s="73"/>
      <c r="Y375" s="71"/>
      <c r="Z375" s="70" t="e">
        <f>VLOOKUP(Y375,d!$B$32:$C$55,2,FALSE)</f>
        <v>#N/A</v>
      </c>
      <c r="AA375" s="70" t="b">
        <f t="shared" si="169"/>
        <v>1</v>
      </c>
      <c r="AB375" s="96">
        <f t="shared" si="177"/>
        <v>0</v>
      </c>
      <c r="AC375" s="73"/>
      <c r="AD375" s="71"/>
      <c r="AE375" s="70" t="e">
        <f>VLOOKUP(AD375,d!$F$32:$G$55,2,FALSE)</f>
        <v>#N/A</v>
      </c>
      <c r="AF375" s="70" t="b">
        <f t="shared" si="170"/>
        <v>1</v>
      </c>
      <c r="AG375" s="96">
        <f t="shared" si="178"/>
        <v>0</v>
      </c>
      <c r="AH375" s="73"/>
      <c r="AI375" s="71"/>
      <c r="AJ375" s="70" t="e">
        <f>VLOOKUP(AI375,d!$J$32:$K$55,2,FALSE)</f>
        <v>#N/A</v>
      </c>
      <c r="AK375" s="70" t="b">
        <f t="shared" si="171"/>
        <v>1</v>
      </c>
      <c r="AL375" s="96">
        <f t="shared" si="179"/>
        <v>0</v>
      </c>
      <c r="AM375" s="73"/>
      <c r="AN375" s="71"/>
      <c r="AO375" s="70" t="e">
        <f>VLOOKUP(AN375,d!$N$32:$O$55,2,FALSE)</f>
        <v>#N/A</v>
      </c>
      <c r="AP375" s="70" t="b">
        <f t="shared" si="172"/>
        <v>1</v>
      </c>
      <c r="AQ375" s="96">
        <f t="shared" si="180"/>
        <v>0</v>
      </c>
      <c r="AR375" s="73"/>
      <c r="AS375" s="74">
        <f t="shared" si="181"/>
        <v>0</v>
      </c>
      <c r="AT375" s="74">
        <f t="shared" si="182"/>
        <v>0</v>
      </c>
      <c r="AU375" s="75">
        <f t="shared" si="183"/>
        <v>0</v>
      </c>
      <c r="AV375" s="90">
        <f>IF(B372="I",0,(AU372+AU373+AU374+AU375-AY375))</f>
        <v>0</v>
      </c>
      <c r="AW375" s="93">
        <f>IF(B372="I",0,IF(BD375&gt;BD$6,0,BD375))</f>
        <v>0</v>
      </c>
      <c r="AX375" s="119">
        <f>MIN(AS372:AS375)</f>
        <v>0</v>
      </c>
      <c r="AY375" s="50">
        <f>MIN(AU372:AU375)</f>
        <v>0</v>
      </c>
      <c r="AZ375" s="50">
        <f>RANK(AU375,AU372:AU375,0)</f>
        <v>1</v>
      </c>
      <c r="BA375" s="118">
        <f>SUM(AS372:AS375)-AX375</f>
        <v>0</v>
      </c>
      <c r="BB375" s="118">
        <f>SUM(AT372:AT375)-(AY375-AX375)</f>
        <v>0</v>
      </c>
      <c r="BC375" s="52">
        <f>IF(B372="I","",IF(SUM(BA372:BB375)=0,AV375,SUM(BA372:BB375)))</f>
        <v>0</v>
      </c>
      <c r="BD375" s="52" t="str">
        <f>IF(B372="I","",IF(BC375=0,"",RANK(BC375,BC$8:BC$500,0)))</f>
        <v/>
      </c>
      <c r="BE375" s="52"/>
      <c r="BF375" s="52"/>
      <c r="BG375" s="52"/>
    </row>
    <row r="376" spans="1:59" ht="13.5" thickBot="1" x14ac:dyDescent="0.25">
      <c r="A376" s="28"/>
      <c r="B376" s="46"/>
      <c r="C376" s="114" t="s">
        <v>329</v>
      </c>
      <c r="D376" s="47"/>
      <c r="E376" s="57"/>
      <c r="F376" s="65" t="e">
        <f>VLOOKUP(E376,d!$B$4:$C$27,2,FALSE)</f>
        <v>#N/A</v>
      </c>
      <c r="G376" s="65" t="b">
        <f t="shared" si="185"/>
        <v>1</v>
      </c>
      <c r="H376" s="34">
        <f t="shared" ref="H376:H407" si="186">IF(G376,0,F376)</f>
        <v>0</v>
      </c>
      <c r="I376" s="43"/>
      <c r="J376" s="57"/>
      <c r="K376" s="65" t="e">
        <f>VLOOKUP(J376,d!$F$4:$G$27,2,FALSE)</f>
        <v>#N/A</v>
      </c>
      <c r="L376" s="65" t="b">
        <f t="shared" si="166"/>
        <v>1</v>
      </c>
      <c r="M376" s="34">
        <f t="shared" ref="M376:M407" si="187">IF(L376,0,K376)</f>
        <v>0</v>
      </c>
      <c r="N376" s="66"/>
      <c r="O376" s="57"/>
      <c r="P376" s="65" t="e">
        <f>VLOOKUP(O376,d!$J$4:$K$27,2,FALSE)</f>
        <v>#N/A</v>
      </c>
      <c r="Q376" s="65" t="b">
        <f t="shared" si="167"/>
        <v>1</v>
      </c>
      <c r="R376" s="34">
        <f t="shared" ref="R376:R407" si="188">IF(Q376,0,P376)</f>
        <v>0</v>
      </c>
      <c r="S376" s="57"/>
      <c r="T376" s="76"/>
      <c r="U376" s="65" t="e">
        <f>VLOOKUP(T376,d!$N$4:$O$27,2,FALSE)</f>
        <v>#N/A</v>
      </c>
      <c r="V376" s="65" t="b">
        <f t="shared" si="168"/>
        <v>1</v>
      </c>
      <c r="W376" s="34">
        <f t="shared" ref="W376:W407" si="189">IF(V376,0,U376)</f>
        <v>0</v>
      </c>
      <c r="X376" s="43"/>
      <c r="Y376" s="57"/>
      <c r="Z376" s="65" t="e">
        <f>VLOOKUP(Y376,d!$B$32:$C$55,2,FALSE)</f>
        <v>#N/A</v>
      </c>
      <c r="AA376" s="65" t="b">
        <f t="shared" si="169"/>
        <v>1</v>
      </c>
      <c r="AB376" s="34">
        <f t="shared" ref="AB376:AB407" si="190">IF(AA376,0,Z376)</f>
        <v>0</v>
      </c>
      <c r="AC376" s="43"/>
      <c r="AD376" s="57"/>
      <c r="AE376" s="65" t="e">
        <f>VLOOKUP(AD376,d!$F$32:$G$55,2,FALSE)</f>
        <v>#N/A</v>
      </c>
      <c r="AF376" s="65" t="b">
        <f t="shared" si="170"/>
        <v>1</v>
      </c>
      <c r="AG376" s="34">
        <f t="shared" ref="AG376:AG407" si="191">IF(AF376,0,AE376)</f>
        <v>0</v>
      </c>
      <c r="AH376" s="43"/>
      <c r="AI376" s="57"/>
      <c r="AJ376" s="65" t="e">
        <f>VLOOKUP(AI376,d!$J$32:$K$55,2,FALSE)</f>
        <v>#N/A</v>
      </c>
      <c r="AK376" s="65" t="b">
        <f t="shared" si="171"/>
        <v>1</v>
      </c>
      <c r="AL376" s="34">
        <f t="shared" ref="AL376:AL407" si="192">IF(AK376,0,AJ376)</f>
        <v>0</v>
      </c>
      <c r="AM376" s="43"/>
      <c r="AN376" s="57"/>
      <c r="AO376" s="65" t="e">
        <f>VLOOKUP(AN376,d!$N$32:$O$55,2,FALSE)</f>
        <v>#N/A</v>
      </c>
      <c r="AP376" s="65" t="b">
        <f t="shared" si="172"/>
        <v>1</v>
      </c>
      <c r="AQ376" s="34">
        <f t="shared" ref="AQ376:AQ407" si="193">IF(AP376,0,AO376)</f>
        <v>0</v>
      </c>
      <c r="AR376" s="43"/>
      <c r="AS376" s="67">
        <f t="shared" ref="AS376:AS407" si="194">(H376+M376+R376+W376+AB376+AG376+AL376+AQ376)</f>
        <v>0</v>
      </c>
      <c r="AT376" s="67">
        <f t="shared" ref="AT376:AT407" si="195">(I376+N376+S376+X376+AC376+AH376+AM376+AR376)</f>
        <v>0</v>
      </c>
      <c r="AU376" s="67">
        <f t="shared" ref="AU376:AU407" si="196">SUM(AS376:AT376)</f>
        <v>0</v>
      </c>
      <c r="AV376" s="92" t="str">
        <f>IF(A376&gt;" ",A376,"")</f>
        <v/>
      </c>
      <c r="AW376" s="46" t="s">
        <v>107</v>
      </c>
      <c r="AX376" s="52"/>
      <c r="AZ376" s="50">
        <f>RANK(AU376,AU376:AU379,0)</f>
        <v>1</v>
      </c>
      <c r="BE376" s="52"/>
      <c r="BF376" s="52"/>
      <c r="BG376" s="52"/>
    </row>
    <row r="377" spans="1:59" ht="13.5" thickBot="1" x14ac:dyDescent="0.25">
      <c r="A377" s="25">
        <f>(A376)</f>
        <v>0</v>
      </c>
      <c r="B377" s="46">
        <f t="shared" ref="B377:B407" si="197">(B376)</f>
        <v>0</v>
      </c>
      <c r="C377" s="114" t="s">
        <v>330</v>
      </c>
      <c r="D377" s="47"/>
      <c r="E377" s="68"/>
      <c r="F377" s="65" t="e">
        <f>VLOOKUP(E377,d!$B$4:$C$27,2,FALSE)</f>
        <v>#N/A</v>
      </c>
      <c r="G377" s="65" t="b">
        <f t="shared" si="185"/>
        <v>1</v>
      </c>
      <c r="H377" s="34">
        <f t="shared" si="186"/>
        <v>0</v>
      </c>
      <c r="I377" s="57"/>
      <c r="J377" s="68"/>
      <c r="K377" s="65" t="e">
        <f>VLOOKUP(J377,d!$F$4:$G$27,2,FALSE)</f>
        <v>#N/A</v>
      </c>
      <c r="L377" s="65" t="b">
        <f t="shared" si="166"/>
        <v>1</v>
      </c>
      <c r="M377" s="34">
        <f t="shared" si="187"/>
        <v>0</v>
      </c>
      <c r="N377" s="66"/>
      <c r="O377" s="57"/>
      <c r="P377" s="65" t="e">
        <f>VLOOKUP(O377,d!$J$4:$K$27,2,FALSE)</f>
        <v>#N/A</v>
      </c>
      <c r="Q377" s="65" t="b">
        <f t="shared" si="167"/>
        <v>1</v>
      </c>
      <c r="R377" s="34">
        <f t="shared" si="188"/>
        <v>0</v>
      </c>
      <c r="S377" s="57"/>
      <c r="T377" s="76"/>
      <c r="U377" s="65" t="e">
        <f>VLOOKUP(T377,d!$N$4:$O$27,2,FALSE)</f>
        <v>#N/A</v>
      </c>
      <c r="V377" s="65" t="b">
        <f t="shared" si="168"/>
        <v>1</v>
      </c>
      <c r="W377" s="34">
        <f t="shared" si="189"/>
        <v>0</v>
      </c>
      <c r="X377" s="43"/>
      <c r="Y377" s="57"/>
      <c r="Z377" s="65" t="e">
        <f>VLOOKUP(Y377,d!$B$32:$C$55,2,FALSE)</f>
        <v>#N/A</v>
      </c>
      <c r="AA377" s="65" t="b">
        <f t="shared" si="169"/>
        <v>1</v>
      </c>
      <c r="AB377" s="34">
        <f t="shared" si="190"/>
        <v>0</v>
      </c>
      <c r="AC377" s="43"/>
      <c r="AD377" s="57"/>
      <c r="AE377" s="65" t="e">
        <f>VLOOKUP(AD377,d!$F$32:$G$55,2,FALSE)</f>
        <v>#N/A</v>
      </c>
      <c r="AF377" s="65" t="b">
        <f t="shared" si="170"/>
        <v>1</v>
      </c>
      <c r="AG377" s="34">
        <f t="shared" si="191"/>
        <v>0</v>
      </c>
      <c r="AH377" s="43"/>
      <c r="AI377" s="57"/>
      <c r="AJ377" s="65" t="e">
        <f>VLOOKUP(AI377,d!$J$32:$K$55,2,FALSE)</f>
        <v>#N/A</v>
      </c>
      <c r="AK377" s="65" t="b">
        <f t="shared" si="171"/>
        <v>1</v>
      </c>
      <c r="AL377" s="34">
        <f t="shared" si="192"/>
        <v>0</v>
      </c>
      <c r="AM377" s="43"/>
      <c r="AN377" s="57"/>
      <c r="AO377" s="65" t="e">
        <f>VLOOKUP(AN377,d!$N$32:$O$55,2,FALSE)</f>
        <v>#N/A</v>
      </c>
      <c r="AP377" s="65" t="b">
        <f t="shared" si="172"/>
        <v>1</v>
      </c>
      <c r="AQ377" s="34">
        <f t="shared" si="193"/>
        <v>0</v>
      </c>
      <c r="AR377" s="43"/>
      <c r="AS377" s="67">
        <f t="shared" si="194"/>
        <v>0</v>
      </c>
      <c r="AT377" s="67">
        <f t="shared" si="195"/>
        <v>0</v>
      </c>
      <c r="AU377" s="26">
        <f t="shared" si="196"/>
        <v>0</v>
      </c>
      <c r="AV377" s="91">
        <f>IF(B376="I",0,SUM(BA376:BA379))</f>
        <v>0</v>
      </c>
      <c r="AW377" s="91">
        <f>IF(AV377=0,0,RANK(AV377,BA$8:BA$1202,0))</f>
        <v>0</v>
      </c>
      <c r="AX377" s="52"/>
      <c r="AZ377" s="50">
        <f>RANK(AU377,AU376:AU379,0)</f>
        <v>1</v>
      </c>
      <c r="BE377" s="52"/>
      <c r="BF377" s="52"/>
      <c r="BG377" s="52"/>
    </row>
    <row r="378" spans="1:59" ht="13.5" thickBot="1" x14ac:dyDescent="0.25">
      <c r="A378" s="25">
        <f>(A377)</f>
        <v>0</v>
      </c>
      <c r="B378" s="46">
        <f t="shared" si="197"/>
        <v>0</v>
      </c>
      <c r="C378" s="114" t="s">
        <v>331</v>
      </c>
      <c r="D378" s="48"/>
      <c r="E378" s="68"/>
      <c r="F378" s="65" t="e">
        <f>VLOOKUP(E378,d!$B$4:$C$27,2,FALSE)</f>
        <v>#N/A</v>
      </c>
      <c r="G378" s="65" t="b">
        <f t="shared" si="185"/>
        <v>1</v>
      </c>
      <c r="H378" s="34">
        <f t="shared" si="186"/>
        <v>0</v>
      </c>
      <c r="I378" s="57"/>
      <c r="J378" s="68"/>
      <c r="K378" s="65" t="e">
        <f>VLOOKUP(J378,d!$F$4:$G$27,2,FALSE)</f>
        <v>#N/A</v>
      </c>
      <c r="L378" s="65" t="b">
        <f t="shared" si="166"/>
        <v>1</v>
      </c>
      <c r="M378" s="34">
        <f t="shared" si="187"/>
        <v>0</v>
      </c>
      <c r="N378" s="66"/>
      <c r="O378" s="57"/>
      <c r="P378" s="65" t="e">
        <f>VLOOKUP(O378,d!$J$4:$K$27,2,FALSE)</f>
        <v>#N/A</v>
      </c>
      <c r="Q378" s="65" t="b">
        <f t="shared" si="167"/>
        <v>1</v>
      </c>
      <c r="R378" s="34">
        <f t="shared" si="188"/>
        <v>0</v>
      </c>
      <c r="S378" s="57"/>
      <c r="T378" s="76"/>
      <c r="U378" s="65" t="e">
        <f>VLOOKUP(T378,d!$N$4:$O$27,2,FALSE)</f>
        <v>#N/A</v>
      </c>
      <c r="V378" s="65" t="b">
        <f t="shared" si="168"/>
        <v>1</v>
      </c>
      <c r="W378" s="34">
        <f t="shared" si="189"/>
        <v>0</v>
      </c>
      <c r="X378" s="43"/>
      <c r="Y378" s="57"/>
      <c r="Z378" s="65" t="e">
        <f>VLOOKUP(Y378,d!$B$32:$C$55,2,FALSE)</f>
        <v>#N/A</v>
      </c>
      <c r="AA378" s="65" t="b">
        <f t="shared" si="169"/>
        <v>1</v>
      </c>
      <c r="AB378" s="34">
        <f t="shared" si="190"/>
        <v>0</v>
      </c>
      <c r="AC378" s="43"/>
      <c r="AD378" s="57"/>
      <c r="AE378" s="65" t="e">
        <f>VLOOKUP(AD378,d!$F$32:$G$55,2,FALSE)</f>
        <v>#N/A</v>
      </c>
      <c r="AF378" s="65" t="b">
        <f t="shared" si="170"/>
        <v>1</v>
      </c>
      <c r="AG378" s="34">
        <f t="shared" si="191"/>
        <v>0</v>
      </c>
      <c r="AH378" s="43"/>
      <c r="AI378" s="57"/>
      <c r="AJ378" s="65" t="e">
        <f>VLOOKUP(AI378,d!$J$32:$K$55,2,FALSE)</f>
        <v>#N/A</v>
      </c>
      <c r="AK378" s="65" t="b">
        <f t="shared" si="171"/>
        <v>1</v>
      </c>
      <c r="AL378" s="34">
        <f t="shared" si="192"/>
        <v>0</v>
      </c>
      <c r="AM378" s="43"/>
      <c r="AN378" s="57"/>
      <c r="AO378" s="65" t="e">
        <f>VLOOKUP(AN378,d!$N$32:$O$55,2,FALSE)</f>
        <v>#N/A</v>
      </c>
      <c r="AP378" s="65" t="b">
        <f t="shared" si="172"/>
        <v>1</v>
      </c>
      <c r="AQ378" s="34">
        <f t="shared" si="193"/>
        <v>0</v>
      </c>
      <c r="AR378" s="43"/>
      <c r="AS378" s="67">
        <f t="shared" si="194"/>
        <v>0</v>
      </c>
      <c r="AT378" s="67">
        <f t="shared" si="195"/>
        <v>0</v>
      </c>
      <c r="AU378" s="26">
        <f t="shared" si="196"/>
        <v>0</v>
      </c>
      <c r="AV378" s="94">
        <f>IF(B376="I",0,SUM(BB376:BB379))</f>
        <v>0</v>
      </c>
      <c r="AW378" s="94">
        <f>IF(AV378=0,0,RANK(AV378,BB$8:BB$1202,0))</f>
        <v>0</v>
      </c>
      <c r="AX378" s="52"/>
      <c r="AZ378" s="50">
        <f>RANK(AU378,AU376:AU379,0)</f>
        <v>1</v>
      </c>
      <c r="BE378" s="52"/>
      <c r="BF378" s="52"/>
      <c r="BG378" s="52"/>
    </row>
    <row r="379" spans="1:59" ht="13.5" thickBot="1" x14ac:dyDescent="0.25">
      <c r="A379" s="46">
        <f>(A378)</f>
        <v>0</v>
      </c>
      <c r="B379" s="46">
        <f t="shared" si="197"/>
        <v>0</v>
      </c>
      <c r="C379" s="115" t="s">
        <v>332</v>
      </c>
      <c r="D379" s="49"/>
      <c r="E379" s="69"/>
      <c r="F379" s="70" t="e">
        <f>VLOOKUP(E379,d!$B$4:$C$27,2,FALSE)</f>
        <v>#N/A</v>
      </c>
      <c r="G379" s="70" t="b">
        <f t="shared" si="185"/>
        <v>1</v>
      </c>
      <c r="H379" s="96">
        <f t="shared" si="186"/>
        <v>0</v>
      </c>
      <c r="I379" s="71"/>
      <c r="J379" s="78"/>
      <c r="K379" s="70" t="e">
        <f>VLOOKUP(J379,d!$F$4:$G$27,2,FALSE)</f>
        <v>#N/A</v>
      </c>
      <c r="L379" s="70" t="b">
        <f t="shared" si="166"/>
        <v>1</v>
      </c>
      <c r="M379" s="96">
        <f t="shared" si="187"/>
        <v>0</v>
      </c>
      <c r="N379" s="72"/>
      <c r="O379" s="71"/>
      <c r="P379" s="70" t="e">
        <f>VLOOKUP(O379,d!$J$4:$K$27,2,FALSE)</f>
        <v>#N/A</v>
      </c>
      <c r="Q379" s="70" t="b">
        <f t="shared" si="167"/>
        <v>1</v>
      </c>
      <c r="R379" s="96">
        <f t="shared" si="188"/>
        <v>0</v>
      </c>
      <c r="S379" s="71"/>
      <c r="T379" s="79"/>
      <c r="U379" s="70" t="e">
        <f>VLOOKUP(T379,d!$N$4:$O$27,2,FALSE)</f>
        <v>#N/A</v>
      </c>
      <c r="V379" s="70" t="b">
        <f t="shared" si="168"/>
        <v>1</v>
      </c>
      <c r="W379" s="96">
        <f t="shared" si="189"/>
        <v>0</v>
      </c>
      <c r="X379" s="73"/>
      <c r="Y379" s="71"/>
      <c r="Z379" s="70" t="e">
        <f>VLOOKUP(Y379,d!$B$32:$C$55,2,FALSE)</f>
        <v>#N/A</v>
      </c>
      <c r="AA379" s="70" t="b">
        <f t="shared" si="169"/>
        <v>1</v>
      </c>
      <c r="AB379" s="96">
        <f t="shared" si="190"/>
        <v>0</v>
      </c>
      <c r="AC379" s="73"/>
      <c r="AD379" s="71"/>
      <c r="AE379" s="70" t="e">
        <f>VLOOKUP(AD379,d!$F$32:$G$55,2,FALSE)</f>
        <v>#N/A</v>
      </c>
      <c r="AF379" s="70" t="b">
        <f t="shared" si="170"/>
        <v>1</v>
      </c>
      <c r="AG379" s="96">
        <f t="shared" si="191"/>
        <v>0</v>
      </c>
      <c r="AH379" s="73"/>
      <c r="AI379" s="71"/>
      <c r="AJ379" s="70" t="e">
        <f>VLOOKUP(AI379,d!$J$32:$K$55,2,FALSE)</f>
        <v>#N/A</v>
      </c>
      <c r="AK379" s="70" t="b">
        <f t="shared" si="171"/>
        <v>1</v>
      </c>
      <c r="AL379" s="96">
        <f t="shared" si="192"/>
        <v>0</v>
      </c>
      <c r="AM379" s="73"/>
      <c r="AN379" s="71"/>
      <c r="AO379" s="70" t="e">
        <f>VLOOKUP(AN379,d!$N$32:$O$55,2,FALSE)</f>
        <v>#N/A</v>
      </c>
      <c r="AP379" s="70" t="b">
        <f t="shared" si="172"/>
        <v>1</v>
      </c>
      <c r="AQ379" s="96">
        <f t="shared" si="193"/>
        <v>0</v>
      </c>
      <c r="AR379" s="73"/>
      <c r="AS379" s="74">
        <f t="shared" si="194"/>
        <v>0</v>
      </c>
      <c r="AT379" s="74">
        <f t="shared" si="195"/>
        <v>0</v>
      </c>
      <c r="AU379" s="75">
        <f t="shared" si="196"/>
        <v>0</v>
      </c>
      <c r="AV379" s="90">
        <f>IF(B376="I",0,(AU376+AU377+AU378+AU379-AY379))</f>
        <v>0</v>
      </c>
      <c r="AW379" s="93">
        <f>IF(B376="I",0,IF(BD379&gt;BD$6,0,BD379))</f>
        <v>0</v>
      </c>
      <c r="AX379" s="119">
        <f>MIN(AS376:AS379)</f>
        <v>0</v>
      </c>
      <c r="AY379" s="50">
        <f>MIN(AU376:AU379)</f>
        <v>0</v>
      </c>
      <c r="AZ379" s="50">
        <f>RANK(AU379,AU376:AU379,0)</f>
        <v>1</v>
      </c>
      <c r="BA379" s="118">
        <f>SUM(AS376:AS379)-AX379</f>
        <v>0</v>
      </c>
      <c r="BB379" s="118">
        <f>SUM(AT376:AT379)-(AY379-AX379)</f>
        <v>0</v>
      </c>
      <c r="BC379" s="52">
        <f>IF(B376="I","",IF(SUM(BA376:BB379)=0,AV379,SUM(BA376:BB379)))</f>
        <v>0</v>
      </c>
      <c r="BD379" s="52" t="str">
        <f>IF(B376="I","",IF(BC379=0,"",RANK(BC379,BC$8:BC$500,0)))</f>
        <v/>
      </c>
      <c r="BE379" s="52"/>
      <c r="BF379" s="52"/>
      <c r="BG379" s="52"/>
    </row>
    <row r="380" spans="1:59" ht="13.5" thickBot="1" x14ac:dyDescent="0.25">
      <c r="A380" s="28"/>
      <c r="B380" s="46"/>
      <c r="C380" s="114" t="s">
        <v>333</v>
      </c>
      <c r="D380" s="47"/>
      <c r="E380" s="57"/>
      <c r="F380" s="65" t="e">
        <f>VLOOKUP(E380,d!$B$4:$C$27,2,FALSE)</f>
        <v>#N/A</v>
      </c>
      <c r="G380" s="65" t="b">
        <f t="shared" si="185"/>
        <v>1</v>
      </c>
      <c r="H380" s="34">
        <f t="shared" si="186"/>
        <v>0</v>
      </c>
      <c r="I380" s="43"/>
      <c r="J380" s="57"/>
      <c r="K380" s="65" t="e">
        <f>VLOOKUP(J380,d!$F$4:$G$27,2,FALSE)</f>
        <v>#N/A</v>
      </c>
      <c r="L380" s="65" t="b">
        <f t="shared" si="166"/>
        <v>1</v>
      </c>
      <c r="M380" s="34">
        <f t="shared" si="187"/>
        <v>0</v>
      </c>
      <c r="N380" s="66"/>
      <c r="O380" s="57"/>
      <c r="P380" s="65" t="e">
        <f>VLOOKUP(O380,d!$J$4:$K$27,2,FALSE)</f>
        <v>#N/A</v>
      </c>
      <c r="Q380" s="65" t="b">
        <f t="shared" si="167"/>
        <v>1</v>
      </c>
      <c r="R380" s="34">
        <f t="shared" si="188"/>
        <v>0</v>
      </c>
      <c r="S380" s="57"/>
      <c r="T380" s="76"/>
      <c r="U380" s="65" t="e">
        <f>VLOOKUP(T380,d!$N$4:$O$27,2,FALSE)</f>
        <v>#N/A</v>
      </c>
      <c r="V380" s="65" t="b">
        <f t="shared" si="168"/>
        <v>1</v>
      </c>
      <c r="W380" s="34">
        <f t="shared" si="189"/>
        <v>0</v>
      </c>
      <c r="X380" s="43"/>
      <c r="Y380" s="57"/>
      <c r="Z380" s="65" t="e">
        <f>VLOOKUP(Y380,d!$B$32:$C$55,2,FALSE)</f>
        <v>#N/A</v>
      </c>
      <c r="AA380" s="65" t="b">
        <f t="shared" si="169"/>
        <v>1</v>
      </c>
      <c r="AB380" s="34">
        <f t="shared" si="190"/>
        <v>0</v>
      </c>
      <c r="AC380" s="43"/>
      <c r="AD380" s="57"/>
      <c r="AE380" s="65" t="e">
        <f>VLOOKUP(AD380,d!$F$32:$G$55,2,FALSE)</f>
        <v>#N/A</v>
      </c>
      <c r="AF380" s="65" t="b">
        <f t="shared" si="170"/>
        <v>1</v>
      </c>
      <c r="AG380" s="34">
        <f t="shared" si="191"/>
        <v>0</v>
      </c>
      <c r="AH380" s="43"/>
      <c r="AI380" s="57"/>
      <c r="AJ380" s="65" t="e">
        <f>VLOOKUP(AI380,d!$J$32:$K$55,2,FALSE)</f>
        <v>#N/A</v>
      </c>
      <c r="AK380" s="65" t="b">
        <f t="shared" si="171"/>
        <v>1</v>
      </c>
      <c r="AL380" s="34">
        <f t="shared" si="192"/>
        <v>0</v>
      </c>
      <c r="AM380" s="43"/>
      <c r="AN380" s="57"/>
      <c r="AO380" s="65" t="e">
        <f>VLOOKUP(AN380,d!$N$32:$O$55,2,FALSE)</f>
        <v>#N/A</v>
      </c>
      <c r="AP380" s="65" t="b">
        <f t="shared" si="172"/>
        <v>1</v>
      </c>
      <c r="AQ380" s="34">
        <f t="shared" si="193"/>
        <v>0</v>
      </c>
      <c r="AR380" s="43"/>
      <c r="AS380" s="67">
        <f t="shared" si="194"/>
        <v>0</v>
      </c>
      <c r="AT380" s="67">
        <f t="shared" si="195"/>
        <v>0</v>
      </c>
      <c r="AU380" s="67">
        <f t="shared" si="196"/>
        <v>0</v>
      </c>
      <c r="AV380" s="92" t="str">
        <f>IF(A380&gt;" ",A380,"")</f>
        <v/>
      </c>
      <c r="AW380" s="46" t="s">
        <v>107</v>
      </c>
      <c r="AX380" s="52"/>
      <c r="AZ380" s="50">
        <f>RANK(AU380,AU380:AU383,0)</f>
        <v>1</v>
      </c>
      <c r="BE380" s="52"/>
      <c r="BF380" s="52"/>
      <c r="BG380" s="52"/>
    </row>
    <row r="381" spans="1:59" ht="13.5" thickBot="1" x14ac:dyDescent="0.25">
      <c r="A381" s="25">
        <f>(A380)</f>
        <v>0</v>
      </c>
      <c r="B381" s="46">
        <f t="shared" si="197"/>
        <v>0</v>
      </c>
      <c r="C381" s="114" t="s">
        <v>334</v>
      </c>
      <c r="D381" s="47"/>
      <c r="E381" s="68"/>
      <c r="F381" s="65" t="e">
        <f>VLOOKUP(E381,d!$B$4:$C$27,2,FALSE)</f>
        <v>#N/A</v>
      </c>
      <c r="G381" s="65" t="b">
        <f t="shared" si="185"/>
        <v>1</v>
      </c>
      <c r="H381" s="34">
        <f t="shared" si="186"/>
        <v>0</v>
      </c>
      <c r="I381" s="57"/>
      <c r="J381" s="68"/>
      <c r="K381" s="65" t="e">
        <f>VLOOKUP(J381,d!$F$4:$G$27,2,FALSE)</f>
        <v>#N/A</v>
      </c>
      <c r="L381" s="65" t="b">
        <f t="shared" si="166"/>
        <v>1</v>
      </c>
      <c r="M381" s="34">
        <f t="shared" si="187"/>
        <v>0</v>
      </c>
      <c r="N381" s="66"/>
      <c r="O381" s="57"/>
      <c r="P381" s="65" t="e">
        <f>VLOOKUP(O381,d!$J$4:$K$27,2,FALSE)</f>
        <v>#N/A</v>
      </c>
      <c r="Q381" s="65" t="b">
        <f t="shared" si="167"/>
        <v>1</v>
      </c>
      <c r="R381" s="34">
        <f t="shared" si="188"/>
        <v>0</v>
      </c>
      <c r="S381" s="57"/>
      <c r="T381" s="76"/>
      <c r="U381" s="65" t="e">
        <f>VLOOKUP(T381,d!$N$4:$O$27,2,FALSE)</f>
        <v>#N/A</v>
      </c>
      <c r="V381" s="65" t="b">
        <f t="shared" si="168"/>
        <v>1</v>
      </c>
      <c r="W381" s="34">
        <f t="shared" si="189"/>
        <v>0</v>
      </c>
      <c r="X381" s="43"/>
      <c r="Y381" s="57"/>
      <c r="Z381" s="65" t="e">
        <f>VLOOKUP(Y381,d!$B$32:$C$55,2,FALSE)</f>
        <v>#N/A</v>
      </c>
      <c r="AA381" s="65" t="b">
        <f t="shared" si="169"/>
        <v>1</v>
      </c>
      <c r="AB381" s="34">
        <f t="shared" si="190"/>
        <v>0</v>
      </c>
      <c r="AC381" s="43"/>
      <c r="AD381" s="57"/>
      <c r="AE381" s="65" t="e">
        <f>VLOOKUP(AD381,d!$F$32:$G$55,2,FALSE)</f>
        <v>#N/A</v>
      </c>
      <c r="AF381" s="65" t="b">
        <f t="shared" si="170"/>
        <v>1</v>
      </c>
      <c r="AG381" s="34">
        <f t="shared" si="191"/>
        <v>0</v>
      </c>
      <c r="AH381" s="43"/>
      <c r="AI381" s="57"/>
      <c r="AJ381" s="65" t="e">
        <f>VLOOKUP(AI381,d!$J$32:$K$55,2,FALSE)</f>
        <v>#N/A</v>
      </c>
      <c r="AK381" s="65" t="b">
        <f t="shared" si="171"/>
        <v>1</v>
      </c>
      <c r="AL381" s="34">
        <f t="shared" si="192"/>
        <v>0</v>
      </c>
      <c r="AM381" s="43"/>
      <c r="AN381" s="57"/>
      <c r="AO381" s="65" t="e">
        <f>VLOOKUP(AN381,d!$N$32:$O$55,2,FALSE)</f>
        <v>#N/A</v>
      </c>
      <c r="AP381" s="65" t="b">
        <f t="shared" si="172"/>
        <v>1</v>
      </c>
      <c r="AQ381" s="34">
        <f t="shared" si="193"/>
        <v>0</v>
      </c>
      <c r="AR381" s="43"/>
      <c r="AS381" s="67">
        <f t="shared" si="194"/>
        <v>0</v>
      </c>
      <c r="AT381" s="67">
        <f t="shared" si="195"/>
        <v>0</v>
      </c>
      <c r="AU381" s="26">
        <f t="shared" si="196"/>
        <v>0</v>
      </c>
      <c r="AV381" s="91">
        <f>IF(B380="I",0,SUM(BA380:BA383))</f>
        <v>0</v>
      </c>
      <c r="AW381" s="91">
        <f>IF(AV381=0,0,RANK(AV381,BA$8:BA$1202,0))</f>
        <v>0</v>
      </c>
      <c r="AX381" s="52"/>
      <c r="AZ381" s="50">
        <f>RANK(AU381,AU380:AU383,0)</f>
        <v>1</v>
      </c>
      <c r="BE381" s="52"/>
      <c r="BF381" s="52"/>
      <c r="BG381" s="52"/>
    </row>
    <row r="382" spans="1:59" ht="13.5" thickBot="1" x14ac:dyDescent="0.25">
      <c r="A382" s="25">
        <f>(A381)</f>
        <v>0</v>
      </c>
      <c r="B382" s="46">
        <f t="shared" si="197"/>
        <v>0</v>
      </c>
      <c r="C382" s="114" t="s">
        <v>335</v>
      </c>
      <c r="D382" s="48"/>
      <c r="E382" s="68"/>
      <c r="F382" s="65" t="e">
        <f>VLOOKUP(E382,d!$B$4:$C$27,2,FALSE)</f>
        <v>#N/A</v>
      </c>
      <c r="G382" s="65" t="b">
        <f t="shared" si="185"/>
        <v>1</v>
      </c>
      <c r="H382" s="34">
        <f t="shared" si="186"/>
        <v>0</v>
      </c>
      <c r="I382" s="57"/>
      <c r="J382" s="68"/>
      <c r="K382" s="65" t="e">
        <f>VLOOKUP(J382,d!$F$4:$G$27,2,FALSE)</f>
        <v>#N/A</v>
      </c>
      <c r="L382" s="65" t="b">
        <f t="shared" si="166"/>
        <v>1</v>
      </c>
      <c r="M382" s="34">
        <f t="shared" si="187"/>
        <v>0</v>
      </c>
      <c r="N382" s="66"/>
      <c r="O382" s="57"/>
      <c r="P382" s="65" t="e">
        <f>VLOOKUP(O382,d!$J$4:$K$27,2,FALSE)</f>
        <v>#N/A</v>
      </c>
      <c r="Q382" s="65" t="b">
        <f t="shared" si="167"/>
        <v>1</v>
      </c>
      <c r="R382" s="34">
        <f t="shared" si="188"/>
        <v>0</v>
      </c>
      <c r="S382" s="57"/>
      <c r="T382" s="76"/>
      <c r="U382" s="65" t="e">
        <f>VLOOKUP(T382,d!$N$4:$O$27,2,FALSE)</f>
        <v>#N/A</v>
      </c>
      <c r="V382" s="65" t="b">
        <f t="shared" si="168"/>
        <v>1</v>
      </c>
      <c r="W382" s="34">
        <f t="shared" si="189"/>
        <v>0</v>
      </c>
      <c r="X382" s="43"/>
      <c r="Y382" s="57"/>
      <c r="Z382" s="65" t="e">
        <f>VLOOKUP(Y382,d!$B$32:$C$55,2,FALSE)</f>
        <v>#N/A</v>
      </c>
      <c r="AA382" s="65" t="b">
        <f t="shared" si="169"/>
        <v>1</v>
      </c>
      <c r="AB382" s="34">
        <f t="shared" si="190"/>
        <v>0</v>
      </c>
      <c r="AC382" s="43"/>
      <c r="AD382" s="57"/>
      <c r="AE382" s="65" t="e">
        <f>VLOOKUP(AD382,d!$F$32:$G$55,2,FALSE)</f>
        <v>#N/A</v>
      </c>
      <c r="AF382" s="65" t="b">
        <f t="shared" si="170"/>
        <v>1</v>
      </c>
      <c r="AG382" s="34">
        <f t="shared" si="191"/>
        <v>0</v>
      </c>
      <c r="AH382" s="43"/>
      <c r="AI382" s="57"/>
      <c r="AJ382" s="65" t="e">
        <f>VLOOKUP(AI382,d!$J$32:$K$55,2,FALSE)</f>
        <v>#N/A</v>
      </c>
      <c r="AK382" s="65" t="b">
        <f t="shared" si="171"/>
        <v>1</v>
      </c>
      <c r="AL382" s="34">
        <f t="shared" si="192"/>
        <v>0</v>
      </c>
      <c r="AM382" s="43"/>
      <c r="AN382" s="57"/>
      <c r="AO382" s="65" t="e">
        <f>VLOOKUP(AN382,d!$N$32:$O$55,2,FALSE)</f>
        <v>#N/A</v>
      </c>
      <c r="AP382" s="65" t="b">
        <f t="shared" si="172"/>
        <v>1</v>
      </c>
      <c r="AQ382" s="34">
        <f t="shared" si="193"/>
        <v>0</v>
      </c>
      <c r="AR382" s="43"/>
      <c r="AS382" s="67">
        <f t="shared" si="194"/>
        <v>0</v>
      </c>
      <c r="AT382" s="67">
        <f t="shared" si="195"/>
        <v>0</v>
      </c>
      <c r="AU382" s="26">
        <f t="shared" si="196"/>
        <v>0</v>
      </c>
      <c r="AV382" s="94">
        <f>IF(B380="I",0,SUM(BB380:BB383))</f>
        <v>0</v>
      </c>
      <c r="AW382" s="94">
        <f>IF(AV382=0,0,RANK(AV382,BB$8:BB$1202,0))</f>
        <v>0</v>
      </c>
      <c r="AX382" s="52"/>
      <c r="AZ382" s="50">
        <f>RANK(AU382,AU380:AU383,0)</f>
        <v>1</v>
      </c>
      <c r="BE382" s="52"/>
      <c r="BF382" s="52"/>
      <c r="BG382" s="52"/>
    </row>
    <row r="383" spans="1:59" ht="13.5" thickBot="1" x14ac:dyDescent="0.25">
      <c r="A383" s="46">
        <f>(A382)</f>
        <v>0</v>
      </c>
      <c r="B383" s="46">
        <f t="shared" si="197"/>
        <v>0</v>
      </c>
      <c r="C383" s="115" t="s">
        <v>336</v>
      </c>
      <c r="D383" s="49"/>
      <c r="E383" s="69"/>
      <c r="F383" s="70" t="e">
        <f>VLOOKUP(E383,d!$B$4:$C$27,2,FALSE)</f>
        <v>#N/A</v>
      </c>
      <c r="G383" s="70" t="b">
        <f t="shared" si="185"/>
        <v>1</v>
      </c>
      <c r="H383" s="96">
        <f t="shared" si="186"/>
        <v>0</v>
      </c>
      <c r="I383" s="71"/>
      <c r="J383" s="78"/>
      <c r="K383" s="70" t="e">
        <f>VLOOKUP(J383,d!$F$4:$G$27,2,FALSE)</f>
        <v>#N/A</v>
      </c>
      <c r="L383" s="70" t="b">
        <f t="shared" si="166"/>
        <v>1</v>
      </c>
      <c r="M383" s="96">
        <f t="shared" si="187"/>
        <v>0</v>
      </c>
      <c r="N383" s="72"/>
      <c r="O383" s="71"/>
      <c r="P383" s="70" t="e">
        <f>VLOOKUP(O383,d!$J$4:$K$27,2,FALSE)</f>
        <v>#N/A</v>
      </c>
      <c r="Q383" s="70" t="b">
        <f t="shared" si="167"/>
        <v>1</v>
      </c>
      <c r="R383" s="96">
        <f t="shared" si="188"/>
        <v>0</v>
      </c>
      <c r="S383" s="71"/>
      <c r="T383" s="79"/>
      <c r="U383" s="70" t="e">
        <f>VLOOKUP(T383,d!$N$4:$O$27,2,FALSE)</f>
        <v>#N/A</v>
      </c>
      <c r="V383" s="70" t="b">
        <f t="shared" si="168"/>
        <v>1</v>
      </c>
      <c r="W383" s="96">
        <f t="shared" si="189"/>
        <v>0</v>
      </c>
      <c r="X383" s="73"/>
      <c r="Y383" s="71"/>
      <c r="Z383" s="70" t="e">
        <f>VLOOKUP(Y383,d!$B$32:$C$55,2,FALSE)</f>
        <v>#N/A</v>
      </c>
      <c r="AA383" s="70" t="b">
        <f t="shared" si="169"/>
        <v>1</v>
      </c>
      <c r="AB383" s="96">
        <f t="shared" si="190"/>
        <v>0</v>
      </c>
      <c r="AC383" s="73"/>
      <c r="AD383" s="71"/>
      <c r="AE383" s="70" t="e">
        <f>VLOOKUP(AD383,d!$F$32:$G$55,2,FALSE)</f>
        <v>#N/A</v>
      </c>
      <c r="AF383" s="70" t="b">
        <f t="shared" si="170"/>
        <v>1</v>
      </c>
      <c r="AG383" s="96">
        <f t="shared" si="191"/>
        <v>0</v>
      </c>
      <c r="AH383" s="73"/>
      <c r="AI383" s="71"/>
      <c r="AJ383" s="70" t="e">
        <f>VLOOKUP(AI383,d!$J$32:$K$55,2,FALSE)</f>
        <v>#N/A</v>
      </c>
      <c r="AK383" s="70" t="b">
        <f t="shared" si="171"/>
        <v>1</v>
      </c>
      <c r="AL383" s="96">
        <f t="shared" si="192"/>
        <v>0</v>
      </c>
      <c r="AM383" s="73"/>
      <c r="AN383" s="71"/>
      <c r="AO383" s="70" t="e">
        <f>VLOOKUP(AN383,d!$N$32:$O$55,2,FALSE)</f>
        <v>#N/A</v>
      </c>
      <c r="AP383" s="70" t="b">
        <f t="shared" si="172"/>
        <v>1</v>
      </c>
      <c r="AQ383" s="96">
        <f t="shared" si="193"/>
        <v>0</v>
      </c>
      <c r="AR383" s="73"/>
      <c r="AS383" s="74">
        <f t="shared" si="194"/>
        <v>0</v>
      </c>
      <c r="AT383" s="74">
        <f t="shared" si="195"/>
        <v>0</v>
      </c>
      <c r="AU383" s="75">
        <f t="shared" si="196"/>
        <v>0</v>
      </c>
      <c r="AV383" s="90">
        <f>IF(B380="I",0,(AU380+AU381+AU382+AU383-AY383))</f>
        <v>0</v>
      </c>
      <c r="AW383" s="93">
        <f>IF(B380="I",0,IF(BD383&gt;BD$6,0,BD383))</f>
        <v>0</v>
      </c>
      <c r="AX383" s="119">
        <f>MIN(AS380:AS383)</f>
        <v>0</v>
      </c>
      <c r="AY383" s="50">
        <f>MIN(AU380:AU383)</f>
        <v>0</v>
      </c>
      <c r="AZ383" s="50">
        <f>RANK(AU383,AU380:AU383,0)</f>
        <v>1</v>
      </c>
      <c r="BA383" s="118">
        <f>SUM(AS380:AS383)-AX383</f>
        <v>0</v>
      </c>
      <c r="BB383" s="118">
        <f>SUM(AT380:AT383)-(AY383-AX383)</f>
        <v>0</v>
      </c>
      <c r="BC383" s="52">
        <f>IF(B380="I","",IF(SUM(BA380:BB383)=0,AV383,SUM(BA380:BB383)))</f>
        <v>0</v>
      </c>
      <c r="BD383" s="52" t="str">
        <f>IF(B380="I","",IF(BC383=0,"",RANK(BC383,BC$8:BC$500,0)))</f>
        <v/>
      </c>
      <c r="BE383" s="52"/>
      <c r="BF383" s="52"/>
      <c r="BG383" s="52"/>
    </row>
    <row r="384" spans="1:59" ht="13.5" thickBot="1" x14ac:dyDescent="0.25">
      <c r="A384" s="28"/>
      <c r="B384" s="46"/>
      <c r="C384" s="114" t="s">
        <v>337</v>
      </c>
      <c r="D384" s="47"/>
      <c r="E384" s="57"/>
      <c r="F384" s="65" t="e">
        <f>VLOOKUP(E384,d!$B$4:$C$27,2,FALSE)</f>
        <v>#N/A</v>
      </c>
      <c r="G384" s="65" t="b">
        <f t="shared" si="185"/>
        <v>1</v>
      </c>
      <c r="H384" s="34">
        <f t="shared" si="186"/>
        <v>0</v>
      </c>
      <c r="I384" s="43"/>
      <c r="J384" s="57"/>
      <c r="K384" s="65" t="e">
        <f>VLOOKUP(J384,d!$F$4:$G$27,2,FALSE)</f>
        <v>#N/A</v>
      </c>
      <c r="L384" s="65" t="b">
        <f t="shared" si="166"/>
        <v>1</v>
      </c>
      <c r="M384" s="34">
        <f t="shared" si="187"/>
        <v>0</v>
      </c>
      <c r="N384" s="66"/>
      <c r="O384" s="57"/>
      <c r="P384" s="65" t="e">
        <f>VLOOKUP(O384,d!$J$4:$K$27,2,FALSE)</f>
        <v>#N/A</v>
      </c>
      <c r="Q384" s="65" t="b">
        <f t="shared" si="167"/>
        <v>1</v>
      </c>
      <c r="R384" s="34">
        <f t="shared" si="188"/>
        <v>0</v>
      </c>
      <c r="S384" s="57"/>
      <c r="T384" s="76"/>
      <c r="U384" s="65" t="e">
        <f>VLOOKUP(T384,d!$N$4:$O$27,2,FALSE)</f>
        <v>#N/A</v>
      </c>
      <c r="V384" s="65" t="b">
        <f t="shared" si="168"/>
        <v>1</v>
      </c>
      <c r="W384" s="34">
        <f t="shared" si="189"/>
        <v>0</v>
      </c>
      <c r="X384" s="43"/>
      <c r="Y384" s="57"/>
      <c r="Z384" s="65" t="e">
        <f>VLOOKUP(Y384,d!$B$32:$C$55,2,FALSE)</f>
        <v>#N/A</v>
      </c>
      <c r="AA384" s="65" t="b">
        <f t="shared" si="169"/>
        <v>1</v>
      </c>
      <c r="AB384" s="34">
        <f t="shared" si="190"/>
        <v>0</v>
      </c>
      <c r="AC384" s="43"/>
      <c r="AD384" s="57"/>
      <c r="AE384" s="65" t="e">
        <f>VLOOKUP(AD384,d!$F$32:$G$55,2,FALSE)</f>
        <v>#N/A</v>
      </c>
      <c r="AF384" s="65" t="b">
        <f t="shared" si="170"/>
        <v>1</v>
      </c>
      <c r="AG384" s="34">
        <f t="shared" si="191"/>
        <v>0</v>
      </c>
      <c r="AH384" s="43"/>
      <c r="AI384" s="57"/>
      <c r="AJ384" s="65" t="e">
        <f>VLOOKUP(AI384,d!$J$32:$K$55,2,FALSE)</f>
        <v>#N/A</v>
      </c>
      <c r="AK384" s="65" t="b">
        <f t="shared" si="171"/>
        <v>1</v>
      </c>
      <c r="AL384" s="34">
        <f t="shared" si="192"/>
        <v>0</v>
      </c>
      <c r="AM384" s="43"/>
      <c r="AN384" s="57"/>
      <c r="AO384" s="65" t="e">
        <f>VLOOKUP(AN384,d!$N$32:$O$55,2,FALSE)</f>
        <v>#N/A</v>
      </c>
      <c r="AP384" s="65" t="b">
        <f t="shared" si="172"/>
        <v>1</v>
      </c>
      <c r="AQ384" s="34">
        <f t="shared" si="193"/>
        <v>0</v>
      </c>
      <c r="AR384" s="43"/>
      <c r="AS384" s="67">
        <f t="shared" si="194"/>
        <v>0</v>
      </c>
      <c r="AT384" s="67">
        <f t="shared" si="195"/>
        <v>0</v>
      </c>
      <c r="AU384" s="67">
        <f t="shared" si="196"/>
        <v>0</v>
      </c>
      <c r="AV384" s="92" t="str">
        <f>IF(A384&gt;" ",A384,"")</f>
        <v/>
      </c>
      <c r="AW384" s="46" t="s">
        <v>107</v>
      </c>
      <c r="AX384" s="52"/>
      <c r="AZ384" s="50">
        <f>RANK(AU384,AU384:AU387,0)</f>
        <v>1</v>
      </c>
      <c r="BE384" s="52"/>
      <c r="BF384" s="52"/>
      <c r="BG384" s="52"/>
    </row>
    <row r="385" spans="1:59" ht="13.5" thickBot="1" x14ac:dyDescent="0.25">
      <c r="A385" s="25">
        <f>(A384)</f>
        <v>0</v>
      </c>
      <c r="B385" s="46">
        <f t="shared" si="197"/>
        <v>0</v>
      </c>
      <c r="C385" s="114" t="s">
        <v>338</v>
      </c>
      <c r="D385" s="47"/>
      <c r="E385" s="68"/>
      <c r="F385" s="65" t="e">
        <f>VLOOKUP(E385,d!$B$4:$C$27,2,FALSE)</f>
        <v>#N/A</v>
      </c>
      <c r="G385" s="65" t="b">
        <f t="shared" si="185"/>
        <v>1</v>
      </c>
      <c r="H385" s="34">
        <f t="shared" si="186"/>
        <v>0</v>
      </c>
      <c r="I385" s="57"/>
      <c r="J385" s="68"/>
      <c r="K385" s="65" t="e">
        <f>VLOOKUP(J385,d!$F$4:$G$27,2,FALSE)</f>
        <v>#N/A</v>
      </c>
      <c r="L385" s="65" t="b">
        <f t="shared" si="166"/>
        <v>1</v>
      </c>
      <c r="M385" s="34">
        <f t="shared" si="187"/>
        <v>0</v>
      </c>
      <c r="N385" s="66"/>
      <c r="O385" s="57"/>
      <c r="P385" s="65" t="e">
        <f>VLOOKUP(O385,d!$J$4:$K$27,2,FALSE)</f>
        <v>#N/A</v>
      </c>
      <c r="Q385" s="65" t="b">
        <f t="shared" si="167"/>
        <v>1</v>
      </c>
      <c r="R385" s="34">
        <f t="shared" si="188"/>
        <v>0</v>
      </c>
      <c r="S385" s="57"/>
      <c r="T385" s="76"/>
      <c r="U385" s="65" t="e">
        <f>VLOOKUP(T385,d!$N$4:$O$27,2,FALSE)</f>
        <v>#N/A</v>
      </c>
      <c r="V385" s="65" t="b">
        <f t="shared" si="168"/>
        <v>1</v>
      </c>
      <c r="W385" s="34">
        <f t="shared" si="189"/>
        <v>0</v>
      </c>
      <c r="X385" s="43"/>
      <c r="Y385" s="57"/>
      <c r="Z385" s="65" t="e">
        <f>VLOOKUP(Y385,d!$B$32:$C$55,2,FALSE)</f>
        <v>#N/A</v>
      </c>
      <c r="AA385" s="65" t="b">
        <f t="shared" si="169"/>
        <v>1</v>
      </c>
      <c r="AB385" s="34">
        <f t="shared" si="190"/>
        <v>0</v>
      </c>
      <c r="AC385" s="43"/>
      <c r="AD385" s="57"/>
      <c r="AE385" s="65" t="e">
        <f>VLOOKUP(AD385,d!$F$32:$G$55,2,FALSE)</f>
        <v>#N/A</v>
      </c>
      <c r="AF385" s="65" t="b">
        <f t="shared" si="170"/>
        <v>1</v>
      </c>
      <c r="AG385" s="34">
        <f t="shared" si="191"/>
        <v>0</v>
      </c>
      <c r="AH385" s="43"/>
      <c r="AI385" s="57"/>
      <c r="AJ385" s="65" t="e">
        <f>VLOOKUP(AI385,d!$J$32:$K$55,2,FALSE)</f>
        <v>#N/A</v>
      </c>
      <c r="AK385" s="65" t="b">
        <f t="shared" si="171"/>
        <v>1</v>
      </c>
      <c r="AL385" s="34">
        <f t="shared" si="192"/>
        <v>0</v>
      </c>
      <c r="AM385" s="43"/>
      <c r="AN385" s="57"/>
      <c r="AO385" s="65" t="e">
        <f>VLOOKUP(AN385,d!$N$32:$O$55,2,FALSE)</f>
        <v>#N/A</v>
      </c>
      <c r="AP385" s="65" t="b">
        <f t="shared" si="172"/>
        <v>1</v>
      </c>
      <c r="AQ385" s="34">
        <f t="shared" si="193"/>
        <v>0</v>
      </c>
      <c r="AR385" s="43"/>
      <c r="AS385" s="67">
        <f t="shared" si="194"/>
        <v>0</v>
      </c>
      <c r="AT385" s="67">
        <f t="shared" si="195"/>
        <v>0</v>
      </c>
      <c r="AU385" s="26">
        <f t="shared" si="196"/>
        <v>0</v>
      </c>
      <c r="AV385" s="91">
        <f>IF(B384="I",0,SUM(BA384:BA387))</f>
        <v>0</v>
      </c>
      <c r="AW385" s="91">
        <f>IF(AV385=0,0,RANK(AV385,BA$8:BA$1202,0))</f>
        <v>0</v>
      </c>
      <c r="AX385" s="52"/>
      <c r="AZ385" s="50">
        <f>RANK(AU385,AU384:AU387,0)</f>
        <v>1</v>
      </c>
      <c r="BE385" s="52"/>
      <c r="BF385" s="52"/>
      <c r="BG385" s="52"/>
    </row>
    <row r="386" spans="1:59" ht="13.5" thickBot="1" x14ac:dyDescent="0.25">
      <c r="A386" s="25">
        <f>(A385)</f>
        <v>0</v>
      </c>
      <c r="B386" s="46">
        <f t="shared" si="197"/>
        <v>0</v>
      </c>
      <c r="C386" s="114" t="s">
        <v>339</v>
      </c>
      <c r="D386" s="48"/>
      <c r="E386" s="68"/>
      <c r="F386" s="65" t="e">
        <f>VLOOKUP(E386,d!$B$4:$C$27,2,FALSE)</f>
        <v>#N/A</v>
      </c>
      <c r="G386" s="65" t="b">
        <f t="shared" si="185"/>
        <v>1</v>
      </c>
      <c r="H386" s="34">
        <f t="shared" si="186"/>
        <v>0</v>
      </c>
      <c r="I386" s="57"/>
      <c r="J386" s="68"/>
      <c r="K386" s="65" t="e">
        <f>VLOOKUP(J386,d!$F$4:$G$27,2,FALSE)</f>
        <v>#N/A</v>
      </c>
      <c r="L386" s="65" t="b">
        <f t="shared" si="166"/>
        <v>1</v>
      </c>
      <c r="M386" s="34">
        <f t="shared" si="187"/>
        <v>0</v>
      </c>
      <c r="N386" s="66"/>
      <c r="O386" s="57"/>
      <c r="P386" s="65" t="e">
        <f>VLOOKUP(O386,d!$J$4:$K$27,2,FALSE)</f>
        <v>#N/A</v>
      </c>
      <c r="Q386" s="65" t="b">
        <f t="shared" si="167"/>
        <v>1</v>
      </c>
      <c r="R386" s="34">
        <f t="shared" si="188"/>
        <v>0</v>
      </c>
      <c r="S386" s="57"/>
      <c r="T386" s="76"/>
      <c r="U386" s="65" t="e">
        <f>VLOOKUP(T386,d!$N$4:$O$27,2,FALSE)</f>
        <v>#N/A</v>
      </c>
      <c r="V386" s="65" t="b">
        <f t="shared" si="168"/>
        <v>1</v>
      </c>
      <c r="W386" s="34">
        <f t="shared" si="189"/>
        <v>0</v>
      </c>
      <c r="X386" s="43"/>
      <c r="Y386" s="57"/>
      <c r="Z386" s="65" t="e">
        <f>VLOOKUP(Y386,d!$B$32:$C$55,2,FALSE)</f>
        <v>#N/A</v>
      </c>
      <c r="AA386" s="65" t="b">
        <f t="shared" si="169"/>
        <v>1</v>
      </c>
      <c r="AB386" s="34">
        <f t="shared" si="190"/>
        <v>0</v>
      </c>
      <c r="AC386" s="43"/>
      <c r="AD386" s="57"/>
      <c r="AE386" s="65" t="e">
        <f>VLOOKUP(AD386,d!$F$32:$G$55,2,FALSE)</f>
        <v>#N/A</v>
      </c>
      <c r="AF386" s="65" t="b">
        <f t="shared" si="170"/>
        <v>1</v>
      </c>
      <c r="AG386" s="34">
        <f t="shared" si="191"/>
        <v>0</v>
      </c>
      <c r="AH386" s="43"/>
      <c r="AI386" s="57"/>
      <c r="AJ386" s="65" t="e">
        <f>VLOOKUP(AI386,d!$J$32:$K$55,2,FALSE)</f>
        <v>#N/A</v>
      </c>
      <c r="AK386" s="65" t="b">
        <f t="shared" si="171"/>
        <v>1</v>
      </c>
      <c r="AL386" s="34">
        <f t="shared" si="192"/>
        <v>0</v>
      </c>
      <c r="AM386" s="43"/>
      <c r="AN386" s="57"/>
      <c r="AO386" s="65" t="e">
        <f>VLOOKUP(AN386,d!$N$32:$O$55,2,FALSE)</f>
        <v>#N/A</v>
      </c>
      <c r="AP386" s="65" t="b">
        <f t="shared" si="172"/>
        <v>1</v>
      </c>
      <c r="AQ386" s="34">
        <f t="shared" si="193"/>
        <v>0</v>
      </c>
      <c r="AR386" s="43"/>
      <c r="AS386" s="67">
        <f t="shared" si="194"/>
        <v>0</v>
      </c>
      <c r="AT386" s="67">
        <f t="shared" si="195"/>
        <v>0</v>
      </c>
      <c r="AU386" s="26">
        <f t="shared" si="196"/>
        <v>0</v>
      </c>
      <c r="AV386" s="94">
        <f>IF(B384="I",0,SUM(BB384:BB387))</f>
        <v>0</v>
      </c>
      <c r="AW386" s="94">
        <f>IF(AV386=0,0,RANK(AV386,BB$8:BB$1202,0))</f>
        <v>0</v>
      </c>
      <c r="AX386" s="52"/>
      <c r="AZ386" s="50">
        <f>RANK(AU386,AU384:AU387,0)</f>
        <v>1</v>
      </c>
      <c r="BE386" s="52"/>
      <c r="BF386" s="52"/>
      <c r="BG386" s="52"/>
    </row>
    <row r="387" spans="1:59" ht="13.5" thickBot="1" x14ac:dyDescent="0.25">
      <c r="A387" s="46">
        <f>(A386)</f>
        <v>0</v>
      </c>
      <c r="B387" s="46">
        <f t="shared" si="197"/>
        <v>0</v>
      </c>
      <c r="C387" s="115" t="s">
        <v>340</v>
      </c>
      <c r="D387" s="49"/>
      <c r="E387" s="69"/>
      <c r="F387" s="70" t="e">
        <f>VLOOKUP(E387,d!$B$4:$C$27,2,FALSE)</f>
        <v>#N/A</v>
      </c>
      <c r="G387" s="70" t="b">
        <f t="shared" si="185"/>
        <v>1</v>
      </c>
      <c r="H387" s="96">
        <f t="shared" si="186"/>
        <v>0</v>
      </c>
      <c r="I387" s="71"/>
      <c r="J387" s="78"/>
      <c r="K387" s="70" t="e">
        <f>VLOOKUP(J387,d!$F$4:$G$27,2,FALSE)</f>
        <v>#N/A</v>
      </c>
      <c r="L387" s="70" t="b">
        <f t="shared" si="166"/>
        <v>1</v>
      </c>
      <c r="M387" s="96">
        <f t="shared" si="187"/>
        <v>0</v>
      </c>
      <c r="N387" s="72"/>
      <c r="O387" s="71"/>
      <c r="P387" s="70" t="e">
        <f>VLOOKUP(O387,d!$J$4:$K$27,2,FALSE)</f>
        <v>#N/A</v>
      </c>
      <c r="Q387" s="70" t="b">
        <f t="shared" si="167"/>
        <v>1</v>
      </c>
      <c r="R387" s="96">
        <f t="shared" si="188"/>
        <v>0</v>
      </c>
      <c r="S387" s="71"/>
      <c r="T387" s="79"/>
      <c r="U387" s="70" t="e">
        <f>VLOOKUP(T387,d!$N$4:$O$27,2,FALSE)</f>
        <v>#N/A</v>
      </c>
      <c r="V387" s="70" t="b">
        <f t="shared" si="168"/>
        <v>1</v>
      </c>
      <c r="W387" s="96">
        <f t="shared" si="189"/>
        <v>0</v>
      </c>
      <c r="X387" s="73"/>
      <c r="Y387" s="71"/>
      <c r="Z387" s="70" t="e">
        <f>VLOOKUP(Y387,d!$B$32:$C$55,2,FALSE)</f>
        <v>#N/A</v>
      </c>
      <c r="AA387" s="70" t="b">
        <f t="shared" si="169"/>
        <v>1</v>
      </c>
      <c r="AB387" s="96">
        <f t="shared" si="190"/>
        <v>0</v>
      </c>
      <c r="AC387" s="73"/>
      <c r="AD387" s="71"/>
      <c r="AE387" s="70" t="e">
        <f>VLOOKUP(AD387,d!$F$32:$G$55,2,FALSE)</f>
        <v>#N/A</v>
      </c>
      <c r="AF387" s="70" t="b">
        <f t="shared" si="170"/>
        <v>1</v>
      </c>
      <c r="AG387" s="96">
        <f t="shared" si="191"/>
        <v>0</v>
      </c>
      <c r="AH387" s="73"/>
      <c r="AI387" s="71"/>
      <c r="AJ387" s="70" t="e">
        <f>VLOOKUP(AI387,d!$J$32:$K$55,2,FALSE)</f>
        <v>#N/A</v>
      </c>
      <c r="AK387" s="70" t="b">
        <f t="shared" si="171"/>
        <v>1</v>
      </c>
      <c r="AL387" s="96">
        <f t="shared" si="192"/>
        <v>0</v>
      </c>
      <c r="AM387" s="73"/>
      <c r="AN387" s="71"/>
      <c r="AO387" s="70" t="e">
        <f>VLOOKUP(AN387,d!$N$32:$O$55,2,FALSE)</f>
        <v>#N/A</v>
      </c>
      <c r="AP387" s="70" t="b">
        <f t="shared" si="172"/>
        <v>1</v>
      </c>
      <c r="AQ387" s="96">
        <f t="shared" si="193"/>
        <v>0</v>
      </c>
      <c r="AR387" s="73"/>
      <c r="AS387" s="74">
        <f t="shared" si="194"/>
        <v>0</v>
      </c>
      <c r="AT387" s="74">
        <f t="shared" si="195"/>
        <v>0</v>
      </c>
      <c r="AU387" s="75">
        <f t="shared" si="196"/>
        <v>0</v>
      </c>
      <c r="AV387" s="90">
        <f>IF(B384="I",0,(AU384+AU385+AU386+AU387-AY387))</f>
        <v>0</v>
      </c>
      <c r="AW387" s="93">
        <f>IF(B384="I",0,IF(BD387&gt;BD$6,0,BD387))</f>
        <v>0</v>
      </c>
      <c r="AX387" s="119">
        <f>MIN(AS384:AS387)</f>
        <v>0</v>
      </c>
      <c r="AY387" s="50">
        <f>MIN(AU384:AU387)</f>
        <v>0</v>
      </c>
      <c r="AZ387" s="50">
        <f>RANK(AU387,AU384:AU387,0)</f>
        <v>1</v>
      </c>
      <c r="BA387" s="118">
        <f>SUM(AS384:AS387)-AX387</f>
        <v>0</v>
      </c>
      <c r="BB387" s="118">
        <f>SUM(AT384:AT387)-(AY387-AX387)</f>
        <v>0</v>
      </c>
      <c r="BC387" s="52">
        <f>IF(B384="I","",IF(SUM(BA384:BB387)=0,AV387,SUM(BA384:BB387)))</f>
        <v>0</v>
      </c>
      <c r="BD387" s="52" t="str">
        <f>IF(B384="I","",IF(BC387=0,"",RANK(BC387,BC$8:BC$500,0)))</f>
        <v/>
      </c>
      <c r="BE387" s="52"/>
      <c r="BF387" s="52"/>
      <c r="BG387" s="52"/>
    </row>
    <row r="388" spans="1:59" ht="13.5" thickBot="1" x14ac:dyDescent="0.25">
      <c r="A388" s="28"/>
      <c r="B388" s="46"/>
      <c r="C388" s="114" t="s">
        <v>341</v>
      </c>
      <c r="D388" s="47"/>
      <c r="E388" s="57"/>
      <c r="F388" s="65" t="e">
        <f>VLOOKUP(E388,d!$B$4:$C$27,2,FALSE)</f>
        <v>#N/A</v>
      </c>
      <c r="G388" s="65" t="b">
        <f t="shared" si="185"/>
        <v>1</v>
      </c>
      <c r="H388" s="34">
        <f t="shared" si="186"/>
        <v>0</v>
      </c>
      <c r="I388" s="43"/>
      <c r="J388" s="57"/>
      <c r="K388" s="65" t="e">
        <f>VLOOKUP(J388,d!$F$4:$G$27,2,FALSE)</f>
        <v>#N/A</v>
      </c>
      <c r="L388" s="65" t="b">
        <f t="shared" si="166"/>
        <v>1</v>
      </c>
      <c r="M388" s="34">
        <f t="shared" si="187"/>
        <v>0</v>
      </c>
      <c r="N388" s="66"/>
      <c r="O388" s="57"/>
      <c r="P388" s="65" t="e">
        <f>VLOOKUP(O388,d!$J$4:$K$27,2,FALSE)</f>
        <v>#N/A</v>
      </c>
      <c r="Q388" s="65" t="b">
        <f t="shared" si="167"/>
        <v>1</v>
      </c>
      <c r="R388" s="34">
        <f t="shared" si="188"/>
        <v>0</v>
      </c>
      <c r="S388" s="57"/>
      <c r="T388" s="76"/>
      <c r="U388" s="65" t="e">
        <f>VLOOKUP(T388,d!$N$4:$O$27,2,FALSE)</f>
        <v>#N/A</v>
      </c>
      <c r="V388" s="65" t="b">
        <f t="shared" si="168"/>
        <v>1</v>
      </c>
      <c r="W388" s="34">
        <f t="shared" si="189"/>
        <v>0</v>
      </c>
      <c r="X388" s="43"/>
      <c r="Y388" s="57"/>
      <c r="Z388" s="65" t="e">
        <f>VLOOKUP(Y388,d!$B$32:$C$55,2,FALSE)</f>
        <v>#N/A</v>
      </c>
      <c r="AA388" s="65" t="b">
        <f t="shared" si="169"/>
        <v>1</v>
      </c>
      <c r="AB388" s="34">
        <f t="shared" si="190"/>
        <v>0</v>
      </c>
      <c r="AC388" s="43"/>
      <c r="AD388" s="57"/>
      <c r="AE388" s="65" t="e">
        <f>VLOOKUP(AD388,d!$F$32:$G$55,2,FALSE)</f>
        <v>#N/A</v>
      </c>
      <c r="AF388" s="65" t="b">
        <f t="shared" si="170"/>
        <v>1</v>
      </c>
      <c r="AG388" s="34">
        <f t="shared" si="191"/>
        <v>0</v>
      </c>
      <c r="AH388" s="43"/>
      <c r="AI388" s="57"/>
      <c r="AJ388" s="65" t="e">
        <f>VLOOKUP(AI388,d!$J$32:$K$55,2,FALSE)</f>
        <v>#N/A</v>
      </c>
      <c r="AK388" s="65" t="b">
        <f t="shared" si="171"/>
        <v>1</v>
      </c>
      <c r="AL388" s="34">
        <f t="shared" si="192"/>
        <v>0</v>
      </c>
      <c r="AM388" s="43"/>
      <c r="AN388" s="57"/>
      <c r="AO388" s="65" t="e">
        <f>VLOOKUP(AN388,d!$N$32:$O$55,2,FALSE)</f>
        <v>#N/A</v>
      </c>
      <c r="AP388" s="65" t="b">
        <f t="shared" si="172"/>
        <v>1</v>
      </c>
      <c r="AQ388" s="34">
        <f t="shared" si="193"/>
        <v>0</v>
      </c>
      <c r="AR388" s="43"/>
      <c r="AS388" s="67">
        <f t="shared" si="194"/>
        <v>0</v>
      </c>
      <c r="AT388" s="67">
        <f t="shared" si="195"/>
        <v>0</v>
      </c>
      <c r="AU388" s="67">
        <f t="shared" si="196"/>
        <v>0</v>
      </c>
      <c r="AV388" s="92" t="str">
        <f>IF(A388&gt;" ",A388,"")</f>
        <v/>
      </c>
      <c r="AW388" s="46" t="s">
        <v>107</v>
      </c>
      <c r="AX388" s="52"/>
      <c r="AZ388" s="50">
        <f>RANK(AU388,AU388:AU391,0)</f>
        <v>1</v>
      </c>
      <c r="BE388" s="52"/>
      <c r="BF388" s="52"/>
      <c r="BG388" s="52"/>
    </row>
    <row r="389" spans="1:59" ht="13.5" thickBot="1" x14ac:dyDescent="0.25">
      <c r="A389" s="25">
        <f>(A388)</f>
        <v>0</v>
      </c>
      <c r="B389" s="46">
        <f t="shared" si="197"/>
        <v>0</v>
      </c>
      <c r="C389" s="114" t="s">
        <v>342</v>
      </c>
      <c r="D389" s="47"/>
      <c r="E389" s="68"/>
      <c r="F389" s="65" t="e">
        <f>VLOOKUP(E389,d!$B$4:$C$27,2,FALSE)</f>
        <v>#N/A</v>
      </c>
      <c r="G389" s="65" t="b">
        <f t="shared" si="185"/>
        <v>1</v>
      </c>
      <c r="H389" s="34">
        <f t="shared" si="186"/>
        <v>0</v>
      </c>
      <c r="I389" s="57"/>
      <c r="J389" s="68"/>
      <c r="K389" s="65" t="e">
        <f>VLOOKUP(J389,d!$F$4:$G$27,2,FALSE)</f>
        <v>#N/A</v>
      </c>
      <c r="L389" s="65" t="b">
        <f t="shared" si="166"/>
        <v>1</v>
      </c>
      <c r="M389" s="34">
        <f t="shared" si="187"/>
        <v>0</v>
      </c>
      <c r="N389" s="66"/>
      <c r="O389" s="57"/>
      <c r="P389" s="65" t="e">
        <f>VLOOKUP(O389,d!$J$4:$K$27,2,FALSE)</f>
        <v>#N/A</v>
      </c>
      <c r="Q389" s="65" t="b">
        <f t="shared" si="167"/>
        <v>1</v>
      </c>
      <c r="R389" s="34">
        <f t="shared" si="188"/>
        <v>0</v>
      </c>
      <c r="S389" s="57"/>
      <c r="T389" s="76"/>
      <c r="U389" s="65" t="e">
        <f>VLOOKUP(T389,d!$N$4:$O$27,2,FALSE)</f>
        <v>#N/A</v>
      </c>
      <c r="V389" s="65" t="b">
        <f t="shared" si="168"/>
        <v>1</v>
      </c>
      <c r="W389" s="34">
        <f t="shared" si="189"/>
        <v>0</v>
      </c>
      <c r="X389" s="43"/>
      <c r="Y389" s="57"/>
      <c r="Z389" s="65" t="e">
        <f>VLOOKUP(Y389,d!$B$32:$C$55,2,FALSE)</f>
        <v>#N/A</v>
      </c>
      <c r="AA389" s="65" t="b">
        <f t="shared" si="169"/>
        <v>1</v>
      </c>
      <c r="AB389" s="34">
        <f t="shared" si="190"/>
        <v>0</v>
      </c>
      <c r="AC389" s="43"/>
      <c r="AD389" s="57"/>
      <c r="AE389" s="65" t="e">
        <f>VLOOKUP(AD389,d!$F$32:$G$55,2,FALSE)</f>
        <v>#N/A</v>
      </c>
      <c r="AF389" s="65" t="b">
        <f t="shared" si="170"/>
        <v>1</v>
      </c>
      <c r="AG389" s="34">
        <f t="shared" si="191"/>
        <v>0</v>
      </c>
      <c r="AH389" s="43"/>
      <c r="AI389" s="57"/>
      <c r="AJ389" s="65" t="e">
        <f>VLOOKUP(AI389,d!$J$32:$K$55,2,FALSE)</f>
        <v>#N/A</v>
      </c>
      <c r="AK389" s="65" t="b">
        <f t="shared" si="171"/>
        <v>1</v>
      </c>
      <c r="AL389" s="34">
        <f t="shared" si="192"/>
        <v>0</v>
      </c>
      <c r="AM389" s="43"/>
      <c r="AN389" s="57"/>
      <c r="AO389" s="65" t="e">
        <f>VLOOKUP(AN389,d!$N$32:$O$55,2,FALSE)</f>
        <v>#N/A</v>
      </c>
      <c r="AP389" s="65" t="b">
        <f t="shared" si="172"/>
        <v>1</v>
      </c>
      <c r="AQ389" s="34">
        <f t="shared" si="193"/>
        <v>0</v>
      </c>
      <c r="AR389" s="43"/>
      <c r="AS389" s="67">
        <f t="shared" si="194"/>
        <v>0</v>
      </c>
      <c r="AT389" s="67">
        <f t="shared" si="195"/>
        <v>0</v>
      </c>
      <c r="AU389" s="26">
        <f t="shared" si="196"/>
        <v>0</v>
      </c>
      <c r="AV389" s="91">
        <f>IF(B388="I",0,SUM(BA388:BA391))</f>
        <v>0</v>
      </c>
      <c r="AW389" s="91">
        <f>IF(AV389=0,0,RANK(AV389,BA$8:BA$1202,0))</f>
        <v>0</v>
      </c>
      <c r="AX389" s="52"/>
      <c r="AZ389" s="50">
        <f>RANK(AU389,AU388:AU391,0)</f>
        <v>1</v>
      </c>
      <c r="BE389" s="52"/>
      <c r="BF389" s="52"/>
      <c r="BG389" s="52"/>
    </row>
    <row r="390" spans="1:59" ht="13.5" thickBot="1" x14ac:dyDescent="0.25">
      <c r="A390" s="25">
        <f>(A389)</f>
        <v>0</v>
      </c>
      <c r="B390" s="46">
        <f t="shared" si="197"/>
        <v>0</v>
      </c>
      <c r="C390" s="114" t="s">
        <v>343</v>
      </c>
      <c r="D390" s="48"/>
      <c r="E390" s="68"/>
      <c r="F390" s="65" t="e">
        <f>VLOOKUP(E390,d!$B$4:$C$27,2,FALSE)</f>
        <v>#N/A</v>
      </c>
      <c r="G390" s="65" t="b">
        <f t="shared" si="185"/>
        <v>1</v>
      </c>
      <c r="H390" s="34">
        <f t="shared" si="186"/>
        <v>0</v>
      </c>
      <c r="I390" s="57"/>
      <c r="J390" s="68"/>
      <c r="K390" s="65" t="e">
        <f>VLOOKUP(J390,d!$F$4:$G$27,2,FALSE)</f>
        <v>#N/A</v>
      </c>
      <c r="L390" s="65" t="b">
        <f t="shared" si="166"/>
        <v>1</v>
      </c>
      <c r="M390" s="34">
        <f t="shared" si="187"/>
        <v>0</v>
      </c>
      <c r="N390" s="66"/>
      <c r="O390" s="57"/>
      <c r="P390" s="65" t="e">
        <f>VLOOKUP(O390,d!$J$4:$K$27,2,FALSE)</f>
        <v>#N/A</v>
      </c>
      <c r="Q390" s="65" t="b">
        <f t="shared" si="167"/>
        <v>1</v>
      </c>
      <c r="R390" s="34">
        <f t="shared" si="188"/>
        <v>0</v>
      </c>
      <c r="S390" s="57"/>
      <c r="T390" s="76"/>
      <c r="U390" s="65" t="e">
        <f>VLOOKUP(T390,d!$N$4:$O$27,2,FALSE)</f>
        <v>#N/A</v>
      </c>
      <c r="V390" s="65" t="b">
        <f t="shared" si="168"/>
        <v>1</v>
      </c>
      <c r="W390" s="34">
        <f t="shared" si="189"/>
        <v>0</v>
      </c>
      <c r="X390" s="43"/>
      <c r="Y390" s="57"/>
      <c r="Z390" s="65" t="e">
        <f>VLOOKUP(Y390,d!$B$32:$C$55,2,FALSE)</f>
        <v>#N/A</v>
      </c>
      <c r="AA390" s="65" t="b">
        <f t="shared" si="169"/>
        <v>1</v>
      </c>
      <c r="AB390" s="34">
        <f t="shared" si="190"/>
        <v>0</v>
      </c>
      <c r="AC390" s="43"/>
      <c r="AD390" s="57"/>
      <c r="AE390" s="65" t="e">
        <f>VLOOKUP(AD390,d!$F$32:$G$55,2,FALSE)</f>
        <v>#N/A</v>
      </c>
      <c r="AF390" s="65" t="b">
        <f t="shared" si="170"/>
        <v>1</v>
      </c>
      <c r="AG390" s="34">
        <f t="shared" si="191"/>
        <v>0</v>
      </c>
      <c r="AH390" s="43"/>
      <c r="AI390" s="57"/>
      <c r="AJ390" s="65" t="e">
        <f>VLOOKUP(AI390,d!$J$32:$K$55,2,FALSE)</f>
        <v>#N/A</v>
      </c>
      <c r="AK390" s="65" t="b">
        <f t="shared" si="171"/>
        <v>1</v>
      </c>
      <c r="AL390" s="34">
        <f t="shared" si="192"/>
        <v>0</v>
      </c>
      <c r="AM390" s="43"/>
      <c r="AN390" s="57"/>
      <c r="AO390" s="65" t="e">
        <f>VLOOKUP(AN390,d!$N$32:$O$55,2,FALSE)</f>
        <v>#N/A</v>
      </c>
      <c r="AP390" s="65" t="b">
        <f t="shared" si="172"/>
        <v>1</v>
      </c>
      <c r="AQ390" s="34">
        <f t="shared" si="193"/>
        <v>0</v>
      </c>
      <c r="AR390" s="43"/>
      <c r="AS390" s="67">
        <f t="shared" si="194"/>
        <v>0</v>
      </c>
      <c r="AT390" s="67">
        <f t="shared" si="195"/>
        <v>0</v>
      </c>
      <c r="AU390" s="26">
        <f t="shared" si="196"/>
        <v>0</v>
      </c>
      <c r="AV390" s="94">
        <f>IF(B388="I",0,SUM(BB388:BB391))</f>
        <v>0</v>
      </c>
      <c r="AW390" s="94">
        <f>IF(AV390=0,0,RANK(AV390,BB$8:BB$1202,0))</f>
        <v>0</v>
      </c>
      <c r="AX390" s="52"/>
      <c r="AZ390" s="50">
        <f>RANK(AU390,AU388:AU391,0)</f>
        <v>1</v>
      </c>
      <c r="BE390" s="52"/>
      <c r="BF390" s="52"/>
      <c r="BG390" s="52"/>
    </row>
    <row r="391" spans="1:59" ht="13.5" thickBot="1" x14ac:dyDescent="0.25">
      <c r="A391" s="46">
        <f>(A390)</f>
        <v>0</v>
      </c>
      <c r="B391" s="46">
        <f t="shared" si="197"/>
        <v>0</v>
      </c>
      <c r="C391" s="115" t="s">
        <v>344</v>
      </c>
      <c r="D391" s="49"/>
      <c r="E391" s="69"/>
      <c r="F391" s="70" t="e">
        <f>VLOOKUP(E391,d!$B$4:$C$27,2,FALSE)</f>
        <v>#N/A</v>
      </c>
      <c r="G391" s="70" t="b">
        <f t="shared" si="185"/>
        <v>1</v>
      </c>
      <c r="H391" s="96">
        <f t="shared" si="186"/>
        <v>0</v>
      </c>
      <c r="I391" s="71"/>
      <c r="J391" s="78"/>
      <c r="K391" s="70" t="e">
        <f>VLOOKUP(J391,d!$F$4:$G$27,2,FALSE)</f>
        <v>#N/A</v>
      </c>
      <c r="L391" s="70" t="b">
        <f t="shared" si="166"/>
        <v>1</v>
      </c>
      <c r="M391" s="96">
        <f t="shared" si="187"/>
        <v>0</v>
      </c>
      <c r="N391" s="72"/>
      <c r="O391" s="71"/>
      <c r="P391" s="70" t="e">
        <f>VLOOKUP(O391,d!$J$4:$K$27,2,FALSE)</f>
        <v>#N/A</v>
      </c>
      <c r="Q391" s="70" t="b">
        <f t="shared" si="167"/>
        <v>1</v>
      </c>
      <c r="R391" s="96">
        <f t="shared" si="188"/>
        <v>0</v>
      </c>
      <c r="S391" s="71"/>
      <c r="T391" s="79"/>
      <c r="U391" s="70" t="e">
        <f>VLOOKUP(T391,d!$N$4:$O$27,2,FALSE)</f>
        <v>#N/A</v>
      </c>
      <c r="V391" s="70" t="b">
        <f t="shared" si="168"/>
        <v>1</v>
      </c>
      <c r="W391" s="96">
        <f t="shared" si="189"/>
        <v>0</v>
      </c>
      <c r="X391" s="73"/>
      <c r="Y391" s="71"/>
      <c r="Z391" s="70" t="e">
        <f>VLOOKUP(Y391,d!$B$32:$C$55,2,FALSE)</f>
        <v>#N/A</v>
      </c>
      <c r="AA391" s="70" t="b">
        <f t="shared" si="169"/>
        <v>1</v>
      </c>
      <c r="AB391" s="96">
        <f t="shared" si="190"/>
        <v>0</v>
      </c>
      <c r="AC391" s="73"/>
      <c r="AD391" s="71"/>
      <c r="AE391" s="70" t="e">
        <f>VLOOKUP(AD391,d!$F$32:$G$55,2,FALSE)</f>
        <v>#N/A</v>
      </c>
      <c r="AF391" s="70" t="b">
        <f t="shared" si="170"/>
        <v>1</v>
      </c>
      <c r="AG391" s="96">
        <f t="shared" si="191"/>
        <v>0</v>
      </c>
      <c r="AH391" s="73"/>
      <c r="AI391" s="71"/>
      <c r="AJ391" s="70" t="e">
        <f>VLOOKUP(AI391,d!$J$32:$K$55,2,FALSE)</f>
        <v>#N/A</v>
      </c>
      <c r="AK391" s="70" t="b">
        <f t="shared" si="171"/>
        <v>1</v>
      </c>
      <c r="AL391" s="96">
        <f t="shared" si="192"/>
        <v>0</v>
      </c>
      <c r="AM391" s="73"/>
      <c r="AN391" s="71"/>
      <c r="AO391" s="70" t="e">
        <f>VLOOKUP(AN391,d!$N$32:$O$55,2,FALSE)</f>
        <v>#N/A</v>
      </c>
      <c r="AP391" s="70" t="b">
        <f t="shared" si="172"/>
        <v>1</v>
      </c>
      <c r="AQ391" s="96">
        <f t="shared" si="193"/>
        <v>0</v>
      </c>
      <c r="AR391" s="73"/>
      <c r="AS391" s="74">
        <f t="shared" si="194"/>
        <v>0</v>
      </c>
      <c r="AT391" s="74">
        <f t="shared" si="195"/>
        <v>0</v>
      </c>
      <c r="AU391" s="75">
        <f t="shared" si="196"/>
        <v>0</v>
      </c>
      <c r="AV391" s="90">
        <f>IF(B388="I",0,(AU388+AU389+AU390+AU391-AY391))</f>
        <v>0</v>
      </c>
      <c r="AW391" s="93">
        <f>IF(B388="I",0,IF(BD391&gt;BD$6,0,BD391))</f>
        <v>0</v>
      </c>
      <c r="AX391" s="119">
        <f>MIN(AS388:AS391)</f>
        <v>0</v>
      </c>
      <c r="AY391" s="50">
        <f>MIN(AU388:AU391)</f>
        <v>0</v>
      </c>
      <c r="AZ391" s="50">
        <f>RANK(AU391,AU388:AU391,0)</f>
        <v>1</v>
      </c>
      <c r="BA391" s="118">
        <f>SUM(AS388:AS391)-AX391</f>
        <v>0</v>
      </c>
      <c r="BB391" s="118">
        <f>SUM(AT388:AT391)-(AY391-AX391)</f>
        <v>0</v>
      </c>
      <c r="BC391" s="52">
        <f>IF(B388="I","",IF(SUM(BA388:BB391)=0,AV391,SUM(BA388:BB391)))</f>
        <v>0</v>
      </c>
      <c r="BD391" s="52" t="str">
        <f>IF(B388="I","",IF(BC391=0,"",RANK(BC391,BC$8:BC$500,0)))</f>
        <v/>
      </c>
      <c r="BE391" s="52"/>
      <c r="BF391" s="52"/>
      <c r="BG391" s="52"/>
    </row>
    <row r="392" spans="1:59" ht="13.5" thickBot="1" x14ac:dyDescent="0.25">
      <c r="A392" s="28"/>
      <c r="B392" s="46"/>
      <c r="C392" s="114" t="s">
        <v>345</v>
      </c>
      <c r="D392" s="47"/>
      <c r="E392" s="57"/>
      <c r="F392" s="65" t="e">
        <f>VLOOKUP(E392,d!$B$4:$C$27,2,FALSE)</f>
        <v>#N/A</v>
      </c>
      <c r="G392" s="65" t="b">
        <f t="shared" si="185"/>
        <v>1</v>
      </c>
      <c r="H392" s="34">
        <f t="shared" si="186"/>
        <v>0</v>
      </c>
      <c r="I392" s="43"/>
      <c r="J392" s="57"/>
      <c r="K392" s="65" t="e">
        <f>VLOOKUP(J392,d!$F$4:$G$27,2,FALSE)</f>
        <v>#N/A</v>
      </c>
      <c r="L392" s="65" t="b">
        <f t="shared" si="166"/>
        <v>1</v>
      </c>
      <c r="M392" s="34">
        <f t="shared" si="187"/>
        <v>0</v>
      </c>
      <c r="N392" s="66"/>
      <c r="O392" s="57"/>
      <c r="P392" s="65" t="e">
        <f>VLOOKUP(O392,d!$J$4:$K$27,2,FALSE)</f>
        <v>#N/A</v>
      </c>
      <c r="Q392" s="65" t="b">
        <f t="shared" si="167"/>
        <v>1</v>
      </c>
      <c r="R392" s="34">
        <f t="shared" si="188"/>
        <v>0</v>
      </c>
      <c r="S392" s="57"/>
      <c r="T392" s="76"/>
      <c r="U392" s="65" t="e">
        <f>VLOOKUP(T392,d!$N$4:$O$27,2,FALSE)</f>
        <v>#N/A</v>
      </c>
      <c r="V392" s="65" t="b">
        <f t="shared" si="168"/>
        <v>1</v>
      </c>
      <c r="W392" s="34">
        <f t="shared" si="189"/>
        <v>0</v>
      </c>
      <c r="X392" s="43"/>
      <c r="Y392" s="57"/>
      <c r="Z392" s="65" t="e">
        <f>VLOOKUP(Y392,d!$B$32:$C$55,2,FALSE)</f>
        <v>#N/A</v>
      </c>
      <c r="AA392" s="65" t="b">
        <f t="shared" si="169"/>
        <v>1</v>
      </c>
      <c r="AB392" s="34">
        <f t="shared" si="190"/>
        <v>0</v>
      </c>
      <c r="AC392" s="43"/>
      <c r="AD392" s="57"/>
      <c r="AE392" s="65" t="e">
        <f>VLOOKUP(AD392,d!$F$32:$G$55,2,FALSE)</f>
        <v>#N/A</v>
      </c>
      <c r="AF392" s="65" t="b">
        <f t="shared" si="170"/>
        <v>1</v>
      </c>
      <c r="AG392" s="34">
        <f t="shared" si="191"/>
        <v>0</v>
      </c>
      <c r="AH392" s="43"/>
      <c r="AI392" s="57"/>
      <c r="AJ392" s="65" t="e">
        <f>VLOOKUP(AI392,d!$J$32:$K$55,2,FALSE)</f>
        <v>#N/A</v>
      </c>
      <c r="AK392" s="65" t="b">
        <f t="shared" si="171"/>
        <v>1</v>
      </c>
      <c r="AL392" s="34">
        <f t="shared" si="192"/>
        <v>0</v>
      </c>
      <c r="AM392" s="43"/>
      <c r="AN392" s="57"/>
      <c r="AO392" s="65" t="e">
        <f>VLOOKUP(AN392,d!$N$32:$O$55,2,FALSE)</f>
        <v>#N/A</v>
      </c>
      <c r="AP392" s="65" t="b">
        <f t="shared" si="172"/>
        <v>1</v>
      </c>
      <c r="AQ392" s="34">
        <f t="shared" si="193"/>
        <v>0</v>
      </c>
      <c r="AR392" s="43"/>
      <c r="AS392" s="67">
        <f t="shared" si="194"/>
        <v>0</v>
      </c>
      <c r="AT392" s="67">
        <f t="shared" si="195"/>
        <v>0</v>
      </c>
      <c r="AU392" s="67">
        <f t="shared" si="196"/>
        <v>0</v>
      </c>
      <c r="AV392" s="92" t="str">
        <f>IF(A392&gt;" ",A392,"")</f>
        <v/>
      </c>
      <c r="AW392" s="46" t="s">
        <v>107</v>
      </c>
      <c r="AX392" s="52"/>
      <c r="AZ392" s="50">
        <f>RANK(AU392,AU392:AU395,0)</f>
        <v>1</v>
      </c>
      <c r="BE392" s="52"/>
      <c r="BF392" s="52"/>
      <c r="BG392" s="52"/>
    </row>
    <row r="393" spans="1:59" ht="13.5" thickBot="1" x14ac:dyDescent="0.25">
      <c r="A393" s="25">
        <f>(A392)</f>
        <v>0</v>
      </c>
      <c r="B393" s="46">
        <f t="shared" si="197"/>
        <v>0</v>
      </c>
      <c r="C393" s="114" t="s">
        <v>346</v>
      </c>
      <c r="D393" s="47"/>
      <c r="E393" s="68"/>
      <c r="F393" s="65" t="e">
        <f>VLOOKUP(E393,d!$B$4:$C$27,2,FALSE)</f>
        <v>#N/A</v>
      </c>
      <c r="G393" s="65" t="b">
        <f t="shared" si="185"/>
        <v>1</v>
      </c>
      <c r="H393" s="34">
        <f t="shared" si="186"/>
        <v>0</v>
      </c>
      <c r="I393" s="57"/>
      <c r="J393" s="68"/>
      <c r="K393" s="65" t="e">
        <f>VLOOKUP(J393,d!$F$4:$G$27,2,FALSE)</f>
        <v>#N/A</v>
      </c>
      <c r="L393" s="65" t="b">
        <f t="shared" ref="L393:L407" si="198">ISERROR(K393)</f>
        <v>1</v>
      </c>
      <c r="M393" s="34">
        <f t="shared" si="187"/>
        <v>0</v>
      </c>
      <c r="N393" s="66"/>
      <c r="O393" s="57"/>
      <c r="P393" s="65" t="e">
        <f>VLOOKUP(O393,d!$J$4:$K$27,2,FALSE)</f>
        <v>#N/A</v>
      </c>
      <c r="Q393" s="65" t="b">
        <f t="shared" ref="Q393:Q407" si="199">ISERROR(P393)</f>
        <v>1</v>
      </c>
      <c r="R393" s="34">
        <f t="shared" si="188"/>
        <v>0</v>
      </c>
      <c r="S393" s="57"/>
      <c r="T393" s="76"/>
      <c r="U393" s="65" t="e">
        <f>VLOOKUP(T393,d!$N$4:$O$27,2,FALSE)</f>
        <v>#N/A</v>
      </c>
      <c r="V393" s="65" t="b">
        <f t="shared" ref="V393:V407" si="200">ISERROR(U393)</f>
        <v>1</v>
      </c>
      <c r="W393" s="34">
        <f t="shared" si="189"/>
        <v>0</v>
      </c>
      <c r="X393" s="43"/>
      <c r="Y393" s="57"/>
      <c r="Z393" s="65" t="e">
        <f>VLOOKUP(Y393,d!$B$32:$C$55,2,FALSE)</f>
        <v>#N/A</v>
      </c>
      <c r="AA393" s="65" t="b">
        <f t="shared" ref="AA393:AA407" si="201">ISERROR(Z393)</f>
        <v>1</v>
      </c>
      <c r="AB393" s="34">
        <f t="shared" si="190"/>
        <v>0</v>
      </c>
      <c r="AC393" s="43"/>
      <c r="AD393" s="57"/>
      <c r="AE393" s="65" t="e">
        <f>VLOOKUP(AD393,d!$F$32:$G$55,2,FALSE)</f>
        <v>#N/A</v>
      </c>
      <c r="AF393" s="65" t="b">
        <f t="shared" ref="AF393:AF407" si="202">ISERROR(AE393)</f>
        <v>1</v>
      </c>
      <c r="AG393" s="34">
        <f t="shared" si="191"/>
        <v>0</v>
      </c>
      <c r="AH393" s="43"/>
      <c r="AI393" s="57"/>
      <c r="AJ393" s="65" t="e">
        <f>VLOOKUP(AI393,d!$J$32:$K$55,2,FALSE)</f>
        <v>#N/A</v>
      </c>
      <c r="AK393" s="65" t="b">
        <f t="shared" ref="AK393:AK407" si="203">ISERROR(AJ393)</f>
        <v>1</v>
      </c>
      <c r="AL393" s="34">
        <f t="shared" si="192"/>
        <v>0</v>
      </c>
      <c r="AM393" s="43"/>
      <c r="AN393" s="57"/>
      <c r="AO393" s="65" t="e">
        <f>VLOOKUP(AN393,d!$N$32:$O$55,2,FALSE)</f>
        <v>#N/A</v>
      </c>
      <c r="AP393" s="65" t="b">
        <f t="shared" ref="AP393:AP407" si="204">ISERROR(AO393)</f>
        <v>1</v>
      </c>
      <c r="AQ393" s="34">
        <f t="shared" si="193"/>
        <v>0</v>
      </c>
      <c r="AR393" s="43"/>
      <c r="AS393" s="67">
        <f t="shared" si="194"/>
        <v>0</v>
      </c>
      <c r="AT393" s="67">
        <f t="shared" si="195"/>
        <v>0</v>
      </c>
      <c r="AU393" s="26">
        <f t="shared" si="196"/>
        <v>0</v>
      </c>
      <c r="AV393" s="91">
        <f>IF(B392="I",0,SUM(BA392:BA395))</f>
        <v>0</v>
      </c>
      <c r="AW393" s="91">
        <f>IF(AV393=0,0,RANK(AV393,BA$8:BA$1202,0))</f>
        <v>0</v>
      </c>
      <c r="AX393" s="52"/>
      <c r="AZ393" s="50">
        <f>RANK(AU393,AU392:AU395,0)</f>
        <v>1</v>
      </c>
      <c r="BE393" s="52"/>
      <c r="BF393" s="52"/>
      <c r="BG393" s="52"/>
    </row>
    <row r="394" spans="1:59" ht="13.5" thickBot="1" x14ac:dyDescent="0.25">
      <c r="A394" s="25">
        <f>(A393)</f>
        <v>0</v>
      </c>
      <c r="B394" s="46">
        <f t="shared" si="197"/>
        <v>0</v>
      </c>
      <c r="C394" s="114" t="s">
        <v>347</v>
      </c>
      <c r="D394" s="48"/>
      <c r="E394" s="68"/>
      <c r="F394" s="65" t="e">
        <f>VLOOKUP(E394,d!$B$4:$C$27,2,FALSE)</f>
        <v>#N/A</v>
      </c>
      <c r="G394" s="65" t="b">
        <f t="shared" si="185"/>
        <v>1</v>
      </c>
      <c r="H394" s="34">
        <f t="shared" si="186"/>
        <v>0</v>
      </c>
      <c r="I394" s="57"/>
      <c r="J394" s="68"/>
      <c r="K394" s="65" t="e">
        <f>VLOOKUP(J394,d!$F$4:$G$27,2,FALSE)</f>
        <v>#N/A</v>
      </c>
      <c r="L394" s="65" t="b">
        <f t="shared" si="198"/>
        <v>1</v>
      </c>
      <c r="M394" s="34">
        <f t="shared" si="187"/>
        <v>0</v>
      </c>
      <c r="N394" s="66"/>
      <c r="O394" s="57"/>
      <c r="P394" s="65" t="e">
        <f>VLOOKUP(O394,d!$J$4:$K$27,2,FALSE)</f>
        <v>#N/A</v>
      </c>
      <c r="Q394" s="65" t="b">
        <f t="shared" si="199"/>
        <v>1</v>
      </c>
      <c r="R394" s="34">
        <f t="shared" si="188"/>
        <v>0</v>
      </c>
      <c r="S394" s="57"/>
      <c r="T394" s="76"/>
      <c r="U394" s="65" t="e">
        <f>VLOOKUP(T394,d!$N$4:$O$27,2,FALSE)</f>
        <v>#N/A</v>
      </c>
      <c r="V394" s="65" t="b">
        <f t="shared" si="200"/>
        <v>1</v>
      </c>
      <c r="W394" s="34">
        <f t="shared" si="189"/>
        <v>0</v>
      </c>
      <c r="X394" s="43"/>
      <c r="Y394" s="57"/>
      <c r="Z394" s="65" t="e">
        <f>VLOOKUP(Y394,d!$B$32:$C$55,2,FALSE)</f>
        <v>#N/A</v>
      </c>
      <c r="AA394" s="65" t="b">
        <f t="shared" si="201"/>
        <v>1</v>
      </c>
      <c r="AB394" s="34">
        <f t="shared" si="190"/>
        <v>0</v>
      </c>
      <c r="AC394" s="43"/>
      <c r="AD394" s="57"/>
      <c r="AE394" s="65" t="e">
        <f>VLOOKUP(AD394,d!$F$32:$G$55,2,FALSE)</f>
        <v>#N/A</v>
      </c>
      <c r="AF394" s="65" t="b">
        <f t="shared" si="202"/>
        <v>1</v>
      </c>
      <c r="AG394" s="34">
        <f t="shared" si="191"/>
        <v>0</v>
      </c>
      <c r="AH394" s="43"/>
      <c r="AI394" s="57"/>
      <c r="AJ394" s="65" t="e">
        <f>VLOOKUP(AI394,d!$J$32:$K$55,2,FALSE)</f>
        <v>#N/A</v>
      </c>
      <c r="AK394" s="65" t="b">
        <f t="shared" si="203"/>
        <v>1</v>
      </c>
      <c r="AL394" s="34">
        <f t="shared" si="192"/>
        <v>0</v>
      </c>
      <c r="AM394" s="43"/>
      <c r="AN394" s="57"/>
      <c r="AO394" s="65" t="e">
        <f>VLOOKUP(AN394,d!$N$32:$O$55,2,FALSE)</f>
        <v>#N/A</v>
      </c>
      <c r="AP394" s="65" t="b">
        <f t="shared" si="204"/>
        <v>1</v>
      </c>
      <c r="AQ394" s="34">
        <f t="shared" si="193"/>
        <v>0</v>
      </c>
      <c r="AR394" s="43"/>
      <c r="AS394" s="67">
        <f t="shared" si="194"/>
        <v>0</v>
      </c>
      <c r="AT394" s="67">
        <f t="shared" si="195"/>
        <v>0</v>
      </c>
      <c r="AU394" s="26">
        <f t="shared" si="196"/>
        <v>0</v>
      </c>
      <c r="AV394" s="94">
        <f>IF(B392="I",0,SUM(BB392:BB395))</f>
        <v>0</v>
      </c>
      <c r="AW394" s="94">
        <f>IF(AV394=0,0,RANK(AV394,BB$8:BB$1202,0))</f>
        <v>0</v>
      </c>
      <c r="AX394" s="52"/>
      <c r="AZ394" s="50">
        <f>RANK(AU394,AU392:AU395,0)</f>
        <v>1</v>
      </c>
      <c r="BE394" s="52"/>
      <c r="BF394" s="52"/>
      <c r="BG394" s="52"/>
    </row>
    <row r="395" spans="1:59" ht="13.5" thickBot="1" x14ac:dyDescent="0.25">
      <c r="A395" s="46">
        <f>(A394)</f>
        <v>0</v>
      </c>
      <c r="B395" s="46">
        <f t="shared" si="197"/>
        <v>0</v>
      </c>
      <c r="C395" s="115" t="s">
        <v>348</v>
      </c>
      <c r="D395" s="49"/>
      <c r="E395" s="69"/>
      <c r="F395" s="70" t="e">
        <f>VLOOKUP(E395,d!$B$4:$C$27,2,FALSE)</f>
        <v>#N/A</v>
      </c>
      <c r="G395" s="70" t="b">
        <f t="shared" si="185"/>
        <v>1</v>
      </c>
      <c r="H395" s="96">
        <f t="shared" si="186"/>
        <v>0</v>
      </c>
      <c r="I395" s="71"/>
      <c r="J395" s="78"/>
      <c r="K395" s="70" t="e">
        <f>VLOOKUP(J395,d!$F$4:$G$27,2,FALSE)</f>
        <v>#N/A</v>
      </c>
      <c r="L395" s="70" t="b">
        <f t="shared" si="198"/>
        <v>1</v>
      </c>
      <c r="M395" s="96">
        <f t="shared" si="187"/>
        <v>0</v>
      </c>
      <c r="N395" s="72"/>
      <c r="O395" s="71"/>
      <c r="P395" s="70" t="e">
        <f>VLOOKUP(O395,d!$J$4:$K$27,2,FALSE)</f>
        <v>#N/A</v>
      </c>
      <c r="Q395" s="70" t="b">
        <f t="shared" si="199"/>
        <v>1</v>
      </c>
      <c r="R395" s="96">
        <f t="shared" si="188"/>
        <v>0</v>
      </c>
      <c r="S395" s="71"/>
      <c r="T395" s="79"/>
      <c r="U395" s="70" t="e">
        <f>VLOOKUP(T395,d!$N$4:$O$27,2,FALSE)</f>
        <v>#N/A</v>
      </c>
      <c r="V395" s="70" t="b">
        <f t="shared" si="200"/>
        <v>1</v>
      </c>
      <c r="W395" s="96">
        <f t="shared" si="189"/>
        <v>0</v>
      </c>
      <c r="X395" s="73"/>
      <c r="Y395" s="71"/>
      <c r="Z395" s="70" t="e">
        <f>VLOOKUP(Y395,d!$B$32:$C$55,2,FALSE)</f>
        <v>#N/A</v>
      </c>
      <c r="AA395" s="70" t="b">
        <f t="shared" si="201"/>
        <v>1</v>
      </c>
      <c r="AB395" s="96">
        <f t="shared" si="190"/>
        <v>0</v>
      </c>
      <c r="AC395" s="73"/>
      <c r="AD395" s="71"/>
      <c r="AE395" s="70" t="e">
        <f>VLOOKUP(AD395,d!$F$32:$G$55,2,FALSE)</f>
        <v>#N/A</v>
      </c>
      <c r="AF395" s="70" t="b">
        <f t="shared" si="202"/>
        <v>1</v>
      </c>
      <c r="AG395" s="96">
        <f t="shared" si="191"/>
        <v>0</v>
      </c>
      <c r="AH395" s="73"/>
      <c r="AI395" s="71"/>
      <c r="AJ395" s="70" t="e">
        <f>VLOOKUP(AI395,d!$J$32:$K$55,2,FALSE)</f>
        <v>#N/A</v>
      </c>
      <c r="AK395" s="70" t="b">
        <f t="shared" si="203"/>
        <v>1</v>
      </c>
      <c r="AL395" s="96">
        <f t="shared" si="192"/>
        <v>0</v>
      </c>
      <c r="AM395" s="73"/>
      <c r="AN395" s="71"/>
      <c r="AO395" s="70" t="e">
        <f>VLOOKUP(AN395,d!$N$32:$O$55,2,FALSE)</f>
        <v>#N/A</v>
      </c>
      <c r="AP395" s="70" t="b">
        <f t="shared" si="204"/>
        <v>1</v>
      </c>
      <c r="AQ395" s="96">
        <f t="shared" si="193"/>
        <v>0</v>
      </c>
      <c r="AR395" s="73"/>
      <c r="AS395" s="74">
        <f t="shared" si="194"/>
        <v>0</v>
      </c>
      <c r="AT395" s="74">
        <f t="shared" si="195"/>
        <v>0</v>
      </c>
      <c r="AU395" s="75">
        <f t="shared" si="196"/>
        <v>0</v>
      </c>
      <c r="AV395" s="90">
        <f>IF(B392="I",0,(AU392+AU393+AU394+AU395-AY395))</f>
        <v>0</v>
      </c>
      <c r="AW395" s="93">
        <f>IF(B392="I",0,IF(BD395&gt;BD$6,0,BD395))</f>
        <v>0</v>
      </c>
      <c r="AX395" s="119">
        <f>MIN(AS392:AS395)</f>
        <v>0</v>
      </c>
      <c r="AY395" s="50">
        <f>MIN(AU392:AU395)</f>
        <v>0</v>
      </c>
      <c r="AZ395" s="50">
        <f>RANK(AU395,AU392:AU395,0)</f>
        <v>1</v>
      </c>
      <c r="BA395" s="118">
        <f>SUM(AS392:AS395)-AX395</f>
        <v>0</v>
      </c>
      <c r="BB395" s="118">
        <f>SUM(AT392:AT395)-(AY395-AX395)</f>
        <v>0</v>
      </c>
      <c r="BC395" s="52">
        <f>IF(B392="I","",IF(SUM(BA392:BB395)=0,AV395,SUM(BA392:BB395)))</f>
        <v>0</v>
      </c>
      <c r="BD395" s="52" t="str">
        <f>IF(B392="I","",IF(BC395=0,"",RANK(BC395,BC$8:BC$500,0)))</f>
        <v/>
      </c>
      <c r="BE395" s="52"/>
      <c r="BF395" s="52"/>
      <c r="BG395" s="52"/>
    </row>
    <row r="396" spans="1:59" ht="13.5" thickBot="1" x14ac:dyDescent="0.25">
      <c r="A396" s="28"/>
      <c r="B396" s="46"/>
      <c r="C396" s="114" t="s">
        <v>349</v>
      </c>
      <c r="D396" s="47"/>
      <c r="E396" s="57"/>
      <c r="F396" s="65" t="e">
        <f>VLOOKUP(E396,d!$B$4:$C$27,2,FALSE)</f>
        <v>#N/A</v>
      </c>
      <c r="G396" s="65" t="b">
        <f t="shared" si="185"/>
        <v>1</v>
      </c>
      <c r="H396" s="34">
        <f t="shared" si="186"/>
        <v>0</v>
      </c>
      <c r="I396" s="43"/>
      <c r="J396" s="57"/>
      <c r="K396" s="65" t="e">
        <f>VLOOKUP(J396,d!$F$4:$G$27,2,FALSE)</f>
        <v>#N/A</v>
      </c>
      <c r="L396" s="65" t="b">
        <f t="shared" si="198"/>
        <v>1</v>
      </c>
      <c r="M396" s="34">
        <f t="shared" si="187"/>
        <v>0</v>
      </c>
      <c r="N396" s="66"/>
      <c r="O396" s="57"/>
      <c r="P396" s="65" t="e">
        <f>VLOOKUP(O396,d!$J$4:$K$27,2,FALSE)</f>
        <v>#N/A</v>
      </c>
      <c r="Q396" s="65" t="b">
        <f t="shared" si="199"/>
        <v>1</v>
      </c>
      <c r="R396" s="34">
        <f t="shared" si="188"/>
        <v>0</v>
      </c>
      <c r="S396" s="57"/>
      <c r="T396" s="76"/>
      <c r="U396" s="65" t="e">
        <f>VLOOKUP(T396,d!$N$4:$O$27,2,FALSE)</f>
        <v>#N/A</v>
      </c>
      <c r="V396" s="65" t="b">
        <f t="shared" si="200"/>
        <v>1</v>
      </c>
      <c r="W396" s="34">
        <f t="shared" si="189"/>
        <v>0</v>
      </c>
      <c r="X396" s="43"/>
      <c r="Y396" s="57"/>
      <c r="Z396" s="65" t="e">
        <f>VLOOKUP(Y396,d!$B$32:$C$55,2,FALSE)</f>
        <v>#N/A</v>
      </c>
      <c r="AA396" s="65" t="b">
        <f t="shared" si="201"/>
        <v>1</v>
      </c>
      <c r="AB396" s="34">
        <f t="shared" si="190"/>
        <v>0</v>
      </c>
      <c r="AC396" s="43"/>
      <c r="AD396" s="57"/>
      <c r="AE396" s="65" t="e">
        <f>VLOOKUP(AD396,d!$F$32:$G$55,2,FALSE)</f>
        <v>#N/A</v>
      </c>
      <c r="AF396" s="65" t="b">
        <f t="shared" si="202"/>
        <v>1</v>
      </c>
      <c r="AG396" s="34">
        <f t="shared" si="191"/>
        <v>0</v>
      </c>
      <c r="AH396" s="43"/>
      <c r="AI396" s="57"/>
      <c r="AJ396" s="65" t="e">
        <f>VLOOKUP(AI396,d!$J$32:$K$55,2,FALSE)</f>
        <v>#N/A</v>
      </c>
      <c r="AK396" s="65" t="b">
        <f t="shared" si="203"/>
        <v>1</v>
      </c>
      <c r="AL396" s="34">
        <f t="shared" si="192"/>
        <v>0</v>
      </c>
      <c r="AM396" s="43"/>
      <c r="AN396" s="57"/>
      <c r="AO396" s="65" t="e">
        <f>VLOOKUP(AN396,d!$N$32:$O$55,2,FALSE)</f>
        <v>#N/A</v>
      </c>
      <c r="AP396" s="65" t="b">
        <f t="shared" si="204"/>
        <v>1</v>
      </c>
      <c r="AQ396" s="34">
        <f t="shared" si="193"/>
        <v>0</v>
      </c>
      <c r="AR396" s="43"/>
      <c r="AS396" s="67">
        <f t="shared" si="194"/>
        <v>0</v>
      </c>
      <c r="AT396" s="67">
        <f t="shared" si="195"/>
        <v>0</v>
      </c>
      <c r="AU396" s="67">
        <f t="shared" si="196"/>
        <v>0</v>
      </c>
      <c r="AV396" s="92" t="str">
        <f>IF(A396&gt;" ",A396,"")</f>
        <v/>
      </c>
      <c r="AW396" s="46" t="s">
        <v>107</v>
      </c>
      <c r="AX396" s="52"/>
      <c r="AZ396" s="50">
        <f>RANK(AU396,AU396:AU399,0)</f>
        <v>1</v>
      </c>
      <c r="BE396" s="52"/>
      <c r="BF396" s="52"/>
      <c r="BG396" s="52"/>
    </row>
    <row r="397" spans="1:59" ht="13.5" thickBot="1" x14ac:dyDescent="0.25">
      <c r="A397" s="25">
        <f>(A396)</f>
        <v>0</v>
      </c>
      <c r="B397" s="46">
        <f t="shared" si="197"/>
        <v>0</v>
      </c>
      <c r="C397" s="114" t="s">
        <v>350</v>
      </c>
      <c r="D397" s="47"/>
      <c r="E397" s="68"/>
      <c r="F397" s="65" t="e">
        <f>VLOOKUP(E397,d!$B$4:$C$27,2,FALSE)</f>
        <v>#N/A</v>
      </c>
      <c r="G397" s="65" t="b">
        <f t="shared" si="185"/>
        <v>1</v>
      </c>
      <c r="H397" s="34">
        <f t="shared" si="186"/>
        <v>0</v>
      </c>
      <c r="I397" s="57"/>
      <c r="J397" s="68"/>
      <c r="K397" s="65" t="e">
        <f>VLOOKUP(J397,d!$F$4:$G$27,2,FALSE)</f>
        <v>#N/A</v>
      </c>
      <c r="L397" s="65" t="b">
        <f t="shared" si="198"/>
        <v>1</v>
      </c>
      <c r="M397" s="34">
        <f t="shared" si="187"/>
        <v>0</v>
      </c>
      <c r="N397" s="66"/>
      <c r="O397" s="57"/>
      <c r="P397" s="65" t="e">
        <f>VLOOKUP(O397,d!$J$4:$K$27,2,FALSE)</f>
        <v>#N/A</v>
      </c>
      <c r="Q397" s="65" t="b">
        <f t="shared" si="199"/>
        <v>1</v>
      </c>
      <c r="R397" s="34">
        <f t="shared" si="188"/>
        <v>0</v>
      </c>
      <c r="S397" s="57"/>
      <c r="T397" s="76"/>
      <c r="U397" s="65" t="e">
        <f>VLOOKUP(T397,d!$N$4:$O$27,2,FALSE)</f>
        <v>#N/A</v>
      </c>
      <c r="V397" s="65" t="b">
        <f t="shared" si="200"/>
        <v>1</v>
      </c>
      <c r="W397" s="34">
        <f t="shared" si="189"/>
        <v>0</v>
      </c>
      <c r="X397" s="43"/>
      <c r="Y397" s="57"/>
      <c r="Z397" s="65" t="e">
        <f>VLOOKUP(Y397,d!$B$32:$C$55,2,FALSE)</f>
        <v>#N/A</v>
      </c>
      <c r="AA397" s="65" t="b">
        <f t="shared" si="201"/>
        <v>1</v>
      </c>
      <c r="AB397" s="34">
        <f t="shared" si="190"/>
        <v>0</v>
      </c>
      <c r="AC397" s="43"/>
      <c r="AD397" s="57"/>
      <c r="AE397" s="65" t="e">
        <f>VLOOKUP(AD397,d!$F$32:$G$55,2,FALSE)</f>
        <v>#N/A</v>
      </c>
      <c r="AF397" s="65" t="b">
        <f t="shared" si="202"/>
        <v>1</v>
      </c>
      <c r="AG397" s="34">
        <f t="shared" si="191"/>
        <v>0</v>
      </c>
      <c r="AH397" s="43"/>
      <c r="AI397" s="57"/>
      <c r="AJ397" s="65" t="e">
        <f>VLOOKUP(AI397,d!$J$32:$K$55,2,FALSE)</f>
        <v>#N/A</v>
      </c>
      <c r="AK397" s="65" t="b">
        <f t="shared" si="203"/>
        <v>1</v>
      </c>
      <c r="AL397" s="34">
        <f t="shared" si="192"/>
        <v>0</v>
      </c>
      <c r="AM397" s="43"/>
      <c r="AN397" s="57"/>
      <c r="AO397" s="65" t="e">
        <f>VLOOKUP(AN397,d!$N$32:$O$55,2,FALSE)</f>
        <v>#N/A</v>
      </c>
      <c r="AP397" s="65" t="b">
        <f t="shared" si="204"/>
        <v>1</v>
      </c>
      <c r="AQ397" s="34">
        <f t="shared" si="193"/>
        <v>0</v>
      </c>
      <c r="AR397" s="43"/>
      <c r="AS397" s="67">
        <f t="shared" si="194"/>
        <v>0</v>
      </c>
      <c r="AT397" s="67">
        <f t="shared" si="195"/>
        <v>0</v>
      </c>
      <c r="AU397" s="26">
        <f t="shared" si="196"/>
        <v>0</v>
      </c>
      <c r="AV397" s="91">
        <f>IF(B396="I",0,SUM(BA396:BA399))</f>
        <v>0</v>
      </c>
      <c r="AW397" s="91">
        <f>IF(AV397=0,0,RANK(AV397,BA$8:BA$1202,0))</f>
        <v>0</v>
      </c>
      <c r="AX397" s="52"/>
      <c r="AZ397" s="50">
        <f>RANK(AU397,AU396:AU399,0)</f>
        <v>1</v>
      </c>
      <c r="BE397" s="52"/>
      <c r="BF397" s="52"/>
      <c r="BG397" s="52"/>
    </row>
    <row r="398" spans="1:59" ht="13.5" thickBot="1" x14ac:dyDescent="0.25">
      <c r="A398" s="25">
        <f>(A397)</f>
        <v>0</v>
      </c>
      <c r="B398" s="46">
        <f t="shared" si="197"/>
        <v>0</v>
      </c>
      <c r="C398" s="114" t="s">
        <v>351</v>
      </c>
      <c r="D398" s="48"/>
      <c r="E398" s="68"/>
      <c r="F398" s="65" t="e">
        <f>VLOOKUP(E398,d!$B$4:$C$27,2,FALSE)</f>
        <v>#N/A</v>
      </c>
      <c r="G398" s="65" t="b">
        <f t="shared" si="185"/>
        <v>1</v>
      </c>
      <c r="H398" s="34">
        <f t="shared" si="186"/>
        <v>0</v>
      </c>
      <c r="I398" s="57"/>
      <c r="J398" s="68"/>
      <c r="K398" s="65" t="e">
        <f>VLOOKUP(J398,d!$F$4:$G$27,2,FALSE)</f>
        <v>#N/A</v>
      </c>
      <c r="L398" s="65" t="b">
        <f t="shared" si="198"/>
        <v>1</v>
      </c>
      <c r="M398" s="34">
        <f t="shared" si="187"/>
        <v>0</v>
      </c>
      <c r="N398" s="66"/>
      <c r="O398" s="57"/>
      <c r="P398" s="65" t="e">
        <f>VLOOKUP(O398,d!$J$4:$K$27,2,FALSE)</f>
        <v>#N/A</v>
      </c>
      <c r="Q398" s="65" t="b">
        <f t="shared" si="199"/>
        <v>1</v>
      </c>
      <c r="R398" s="34">
        <f t="shared" si="188"/>
        <v>0</v>
      </c>
      <c r="S398" s="57"/>
      <c r="T398" s="76"/>
      <c r="U398" s="65" t="e">
        <f>VLOOKUP(T398,d!$N$4:$O$27,2,FALSE)</f>
        <v>#N/A</v>
      </c>
      <c r="V398" s="65" t="b">
        <f t="shared" si="200"/>
        <v>1</v>
      </c>
      <c r="W398" s="34">
        <f t="shared" si="189"/>
        <v>0</v>
      </c>
      <c r="X398" s="43"/>
      <c r="Y398" s="57"/>
      <c r="Z398" s="65" t="e">
        <f>VLOOKUP(Y398,d!$B$32:$C$55,2,FALSE)</f>
        <v>#N/A</v>
      </c>
      <c r="AA398" s="65" t="b">
        <f t="shared" si="201"/>
        <v>1</v>
      </c>
      <c r="AB398" s="34">
        <f t="shared" si="190"/>
        <v>0</v>
      </c>
      <c r="AC398" s="43"/>
      <c r="AD398" s="57"/>
      <c r="AE398" s="65" t="e">
        <f>VLOOKUP(AD398,d!$F$32:$G$55,2,FALSE)</f>
        <v>#N/A</v>
      </c>
      <c r="AF398" s="65" t="b">
        <f t="shared" si="202"/>
        <v>1</v>
      </c>
      <c r="AG398" s="34">
        <f t="shared" si="191"/>
        <v>0</v>
      </c>
      <c r="AH398" s="43"/>
      <c r="AI398" s="57"/>
      <c r="AJ398" s="65" t="e">
        <f>VLOOKUP(AI398,d!$J$32:$K$55,2,FALSE)</f>
        <v>#N/A</v>
      </c>
      <c r="AK398" s="65" t="b">
        <f t="shared" si="203"/>
        <v>1</v>
      </c>
      <c r="AL398" s="34">
        <f t="shared" si="192"/>
        <v>0</v>
      </c>
      <c r="AM398" s="43"/>
      <c r="AN398" s="57"/>
      <c r="AO398" s="65" t="e">
        <f>VLOOKUP(AN398,d!$N$32:$O$55,2,FALSE)</f>
        <v>#N/A</v>
      </c>
      <c r="AP398" s="65" t="b">
        <f t="shared" si="204"/>
        <v>1</v>
      </c>
      <c r="AQ398" s="34">
        <f t="shared" si="193"/>
        <v>0</v>
      </c>
      <c r="AR398" s="43"/>
      <c r="AS398" s="67">
        <f t="shared" si="194"/>
        <v>0</v>
      </c>
      <c r="AT398" s="67">
        <f t="shared" si="195"/>
        <v>0</v>
      </c>
      <c r="AU398" s="26">
        <f t="shared" si="196"/>
        <v>0</v>
      </c>
      <c r="AV398" s="94">
        <f>IF(B396="I",0,SUM(BB396:BB399))</f>
        <v>0</v>
      </c>
      <c r="AW398" s="94">
        <f>IF(AV398=0,0,RANK(AV398,BB$8:BB$1202,0))</f>
        <v>0</v>
      </c>
      <c r="AX398" s="52"/>
      <c r="AZ398" s="50">
        <f>RANK(AU398,AU396:AU399,0)</f>
        <v>1</v>
      </c>
      <c r="BE398" s="52"/>
      <c r="BF398" s="52"/>
      <c r="BG398" s="52"/>
    </row>
    <row r="399" spans="1:59" ht="13.5" thickBot="1" x14ac:dyDescent="0.25">
      <c r="A399" s="46">
        <f>(A398)</f>
        <v>0</v>
      </c>
      <c r="B399" s="46">
        <f t="shared" si="197"/>
        <v>0</v>
      </c>
      <c r="C399" s="115" t="s">
        <v>352</v>
      </c>
      <c r="D399" s="49"/>
      <c r="E399" s="69"/>
      <c r="F399" s="70" t="e">
        <f>VLOOKUP(E399,d!$B$4:$C$27,2,FALSE)</f>
        <v>#N/A</v>
      </c>
      <c r="G399" s="70" t="b">
        <f t="shared" si="185"/>
        <v>1</v>
      </c>
      <c r="H399" s="96">
        <f t="shared" si="186"/>
        <v>0</v>
      </c>
      <c r="I399" s="71"/>
      <c r="J399" s="78"/>
      <c r="K399" s="70" t="e">
        <f>VLOOKUP(J399,d!$F$4:$G$27,2,FALSE)</f>
        <v>#N/A</v>
      </c>
      <c r="L399" s="70" t="b">
        <f t="shared" si="198"/>
        <v>1</v>
      </c>
      <c r="M399" s="96">
        <f t="shared" si="187"/>
        <v>0</v>
      </c>
      <c r="N399" s="72"/>
      <c r="O399" s="71"/>
      <c r="P399" s="70" t="e">
        <f>VLOOKUP(O399,d!$J$4:$K$27,2,FALSE)</f>
        <v>#N/A</v>
      </c>
      <c r="Q399" s="70" t="b">
        <f t="shared" si="199"/>
        <v>1</v>
      </c>
      <c r="R399" s="96">
        <f t="shared" si="188"/>
        <v>0</v>
      </c>
      <c r="S399" s="71"/>
      <c r="T399" s="79"/>
      <c r="U399" s="70" t="e">
        <f>VLOOKUP(T399,d!$N$4:$O$27,2,FALSE)</f>
        <v>#N/A</v>
      </c>
      <c r="V399" s="70" t="b">
        <f t="shared" si="200"/>
        <v>1</v>
      </c>
      <c r="W399" s="96">
        <f t="shared" si="189"/>
        <v>0</v>
      </c>
      <c r="X399" s="73"/>
      <c r="Y399" s="71"/>
      <c r="Z399" s="70" t="e">
        <f>VLOOKUP(Y399,d!$B$32:$C$55,2,FALSE)</f>
        <v>#N/A</v>
      </c>
      <c r="AA399" s="70" t="b">
        <f t="shared" si="201"/>
        <v>1</v>
      </c>
      <c r="AB399" s="96">
        <f t="shared" si="190"/>
        <v>0</v>
      </c>
      <c r="AC399" s="73"/>
      <c r="AD399" s="71"/>
      <c r="AE399" s="70" t="e">
        <f>VLOOKUP(AD399,d!$F$32:$G$55,2,FALSE)</f>
        <v>#N/A</v>
      </c>
      <c r="AF399" s="70" t="b">
        <f t="shared" si="202"/>
        <v>1</v>
      </c>
      <c r="AG399" s="96">
        <f t="shared" si="191"/>
        <v>0</v>
      </c>
      <c r="AH399" s="73"/>
      <c r="AI399" s="71"/>
      <c r="AJ399" s="70" t="e">
        <f>VLOOKUP(AI399,d!$J$32:$K$55,2,FALSE)</f>
        <v>#N/A</v>
      </c>
      <c r="AK399" s="70" t="b">
        <f t="shared" si="203"/>
        <v>1</v>
      </c>
      <c r="AL399" s="96">
        <f t="shared" si="192"/>
        <v>0</v>
      </c>
      <c r="AM399" s="73"/>
      <c r="AN399" s="71"/>
      <c r="AO399" s="70" t="e">
        <f>VLOOKUP(AN399,d!$N$32:$O$55,2,FALSE)</f>
        <v>#N/A</v>
      </c>
      <c r="AP399" s="70" t="b">
        <f t="shared" si="204"/>
        <v>1</v>
      </c>
      <c r="AQ399" s="96">
        <f t="shared" si="193"/>
        <v>0</v>
      </c>
      <c r="AR399" s="73"/>
      <c r="AS399" s="74">
        <f t="shared" si="194"/>
        <v>0</v>
      </c>
      <c r="AT399" s="74">
        <f t="shared" si="195"/>
        <v>0</v>
      </c>
      <c r="AU399" s="75">
        <f t="shared" si="196"/>
        <v>0</v>
      </c>
      <c r="AV399" s="90">
        <f>IF(B396="I",0,(AU396+AU397+AU398+AU399-AY399))</f>
        <v>0</v>
      </c>
      <c r="AW399" s="93">
        <f>IF(B396="I",0,IF(BD399&gt;BD$6,0,BD399))</f>
        <v>0</v>
      </c>
      <c r="AX399" s="119">
        <f>MIN(AS396:AS399)</f>
        <v>0</v>
      </c>
      <c r="AY399" s="50">
        <f>MIN(AU396:AU399)</f>
        <v>0</v>
      </c>
      <c r="AZ399" s="50">
        <f>RANK(AU399,AU396:AU399,0)</f>
        <v>1</v>
      </c>
      <c r="BA399" s="118">
        <f>SUM(AS396:AS399)-AX399</f>
        <v>0</v>
      </c>
      <c r="BB399" s="118">
        <f>SUM(AT396:AT399)-(AY399-AX399)</f>
        <v>0</v>
      </c>
      <c r="BC399" s="52">
        <f>IF(B396="I","",IF(SUM(BA396:BB399)=0,AV399,SUM(BA396:BB399)))</f>
        <v>0</v>
      </c>
      <c r="BD399" s="52" t="str">
        <f>IF(B396="I","",IF(BC399=0,"",RANK(BC399,BC$8:BC$500,0)))</f>
        <v/>
      </c>
      <c r="BE399" s="52"/>
      <c r="BF399" s="52"/>
      <c r="BG399" s="52"/>
    </row>
    <row r="400" spans="1:59" ht="13.5" thickBot="1" x14ac:dyDescent="0.25">
      <c r="A400" s="28"/>
      <c r="B400" s="46"/>
      <c r="C400" s="114" t="s">
        <v>353</v>
      </c>
      <c r="D400" s="47"/>
      <c r="E400" s="57"/>
      <c r="F400" s="65" t="e">
        <f>VLOOKUP(E400,d!$B$4:$C$27,2,FALSE)</f>
        <v>#N/A</v>
      </c>
      <c r="G400" s="65" t="b">
        <f t="shared" si="185"/>
        <v>1</v>
      </c>
      <c r="H400" s="34">
        <f t="shared" si="186"/>
        <v>0</v>
      </c>
      <c r="I400" s="43"/>
      <c r="J400" s="57"/>
      <c r="K400" s="65" t="e">
        <f>VLOOKUP(J400,d!$F$4:$G$27,2,FALSE)</f>
        <v>#N/A</v>
      </c>
      <c r="L400" s="65" t="b">
        <f t="shared" si="198"/>
        <v>1</v>
      </c>
      <c r="M400" s="34">
        <f t="shared" si="187"/>
        <v>0</v>
      </c>
      <c r="N400" s="66"/>
      <c r="O400" s="57"/>
      <c r="P400" s="65" t="e">
        <f>VLOOKUP(O400,d!$J$4:$K$27,2,FALSE)</f>
        <v>#N/A</v>
      </c>
      <c r="Q400" s="65" t="b">
        <f t="shared" si="199"/>
        <v>1</v>
      </c>
      <c r="R400" s="34">
        <f t="shared" si="188"/>
        <v>0</v>
      </c>
      <c r="S400" s="57"/>
      <c r="T400" s="76"/>
      <c r="U400" s="65" t="e">
        <f>VLOOKUP(T400,d!$N$4:$O$27,2,FALSE)</f>
        <v>#N/A</v>
      </c>
      <c r="V400" s="65" t="b">
        <f t="shared" si="200"/>
        <v>1</v>
      </c>
      <c r="W400" s="34">
        <f t="shared" si="189"/>
        <v>0</v>
      </c>
      <c r="X400" s="43"/>
      <c r="Y400" s="57"/>
      <c r="Z400" s="65" t="e">
        <f>VLOOKUP(Y400,d!$B$32:$C$55,2,FALSE)</f>
        <v>#N/A</v>
      </c>
      <c r="AA400" s="65" t="b">
        <f t="shared" si="201"/>
        <v>1</v>
      </c>
      <c r="AB400" s="34">
        <f t="shared" si="190"/>
        <v>0</v>
      </c>
      <c r="AC400" s="43"/>
      <c r="AD400" s="57"/>
      <c r="AE400" s="65" t="e">
        <f>VLOOKUP(AD400,d!$F$32:$G$55,2,FALSE)</f>
        <v>#N/A</v>
      </c>
      <c r="AF400" s="65" t="b">
        <f t="shared" si="202"/>
        <v>1</v>
      </c>
      <c r="AG400" s="34">
        <f t="shared" si="191"/>
        <v>0</v>
      </c>
      <c r="AH400" s="43"/>
      <c r="AI400" s="57"/>
      <c r="AJ400" s="65" t="e">
        <f>VLOOKUP(AI400,d!$J$32:$K$55,2,FALSE)</f>
        <v>#N/A</v>
      </c>
      <c r="AK400" s="65" t="b">
        <f t="shared" si="203"/>
        <v>1</v>
      </c>
      <c r="AL400" s="34">
        <f t="shared" si="192"/>
        <v>0</v>
      </c>
      <c r="AM400" s="43"/>
      <c r="AN400" s="57"/>
      <c r="AO400" s="65" t="e">
        <f>VLOOKUP(AN400,d!$N$32:$O$55,2,FALSE)</f>
        <v>#N/A</v>
      </c>
      <c r="AP400" s="65" t="b">
        <f t="shared" si="204"/>
        <v>1</v>
      </c>
      <c r="AQ400" s="34">
        <f t="shared" si="193"/>
        <v>0</v>
      </c>
      <c r="AR400" s="43"/>
      <c r="AS400" s="67">
        <f t="shared" si="194"/>
        <v>0</v>
      </c>
      <c r="AT400" s="67">
        <f t="shared" si="195"/>
        <v>0</v>
      </c>
      <c r="AU400" s="67">
        <f t="shared" si="196"/>
        <v>0</v>
      </c>
      <c r="AV400" s="92" t="str">
        <f>IF(A400&gt;" ",A400,"")</f>
        <v/>
      </c>
      <c r="AW400" s="46" t="s">
        <v>107</v>
      </c>
      <c r="AX400" s="52"/>
      <c r="AZ400" s="50">
        <f>RANK(AU400,AU400:AU403,0)</f>
        <v>1</v>
      </c>
      <c r="BE400" s="52"/>
      <c r="BF400" s="52"/>
      <c r="BG400" s="52"/>
    </row>
    <row r="401" spans="1:59" ht="13.5" thickBot="1" x14ac:dyDescent="0.25">
      <c r="A401" s="25">
        <f>(A400)</f>
        <v>0</v>
      </c>
      <c r="B401" s="46">
        <f t="shared" si="197"/>
        <v>0</v>
      </c>
      <c r="C401" s="114" t="s">
        <v>354</v>
      </c>
      <c r="D401" s="47"/>
      <c r="E401" s="68"/>
      <c r="F401" s="65" t="e">
        <f>VLOOKUP(E401,d!$B$4:$C$27,2,FALSE)</f>
        <v>#N/A</v>
      </c>
      <c r="G401" s="65" t="b">
        <f t="shared" si="185"/>
        <v>1</v>
      </c>
      <c r="H401" s="34">
        <f t="shared" si="186"/>
        <v>0</v>
      </c>
      <c r="I401" s="57"/>
      <c r="J401" s="68"/>
      <c r="K401" s="65" t="e">
        <f>VLOOKUP(J401,d!$F$4:$G$27,2,FALSE)</f>
        <v>#N/A</v>
      </c>
      <c r="L401" s="65" t="b">
        <f t="shared" si="198"/>
        <v>1</v>
      </c>
      <c r="M401" s="34">
        <f t="shared" si="187"/>
        <v>0</v>
      </c>
      <c r="N401" s="66"/>
      <c r="O401" s="57"/>
      <c r="P401" s="65" t="e">
        <f>VLOOKUP(O401,d!$J$4:$K$27,2,FALSE)</f>
        <v>#N/A</v>
      </c>
      <c r="Q401" s="65" t="b">
        <f t="shared" si="199"/>
        <v>1</v>
      </c>
      <c r="R401" s="34">
        <f t="shared" si="188"/>
        <v>0</v>
      </c>
      <c r="S401" s="57"/>
      <c r="T401" s="76"/>
      <c r="U401" s="65" t="e">
        <f>VLOOKUP(T401,d!$N$4:$O$27,2,FALSE)</f>
        <v>#N/A</v>
      </c>
      <c r="V401" s="65" t="b">
        <f t="shared" si="200"/>
        <v>1</v>
      </c>
      <c r="W401" s="34">
        <f t="shared" si="189"/>
        <v>0</v>
      </c>
      <c r="X401" s="43"/>
      <c r="Y401" s="57"/>
      <c r="Z401" s="65" t="e">
        <f>VLOOKUP(Y401,d!$B$32:$C$55,2,FALSE)</f>
        <v>#N/A</v>
      </c>
      <c r="AA401" s="65" t="b">
        <f t="shared" si="201"/>
        <v>1</v>
      </c>
      <c r="AB401" s="34">
        <f t="shared" si="190"/>
        <v>0</v>
      </c>
      <c r="AC401" s="43"/>
      <c r="AD401" s="57"/>
      <c r="AE401" s="65" t="e">
        <f>VLOOKUP(AD401,d!$F$32:$G$55,2,FALSE)</f>
        <v>#N/A</v>
      </c>
      <c r="AF401" s="65" t="b">
        <f t="shared" si="202"/>
        <v>1</v>
      </c>
      <c r="AG401" s="34">
        <f t="shared" si="191"/>
        <v>0</v>
      </c>
      <c r="AH401" s="43"/>
      <c r="AI401" s="57"/>
      <c r="AJ401" s="65" t="e">
        <f>VLOOKUP(AI401,d!$J$32:$K$55,2,FALSE)</f>
        <v>#N/A</v>
      </c>
      <c r="AK401" s="65" t="b">
        <f t="shared" si="203"/>
        <v>1</v>
      </c>
      <c r="AL401" s="34">
        <f t="shared" si="192"/>
        <v>0</v>
      </c>
      <c r="AM401" s="43"/>
      <c r="AN401" s="57"/>
      <c r="AO401" s="65" t="e">
        <f>VLOOKUP(AN401,d!$N$32:$O$55,2,FALSE)</f>
        <v>#N/A</v>
      </c>
      <c r="AP401" s="65" t="b">
        <f t="shared" si="204"/>
        <v>1</v>
      </c>
      <c r="AQ401" s="34">
        <f t="shared" si="193"/>
        <v>0</v>
      </c>
      <c r="AR401" s="43"/>
      <c r="AS401" s="67">
        <f t="shared" si="194"/>
        <v>0</v>
      </c>
      <c r="AT401" s="67">
        <f t="shared" si="195"/>
        <v>0</v>
      </c>
      <c r="AU401" s="26">
        <f t="shared" si="196"/>
        <v>0</v>
      </c>
      <c r="AV401" s="91">
        <f>IF(B400="I",0,SUM(BA400:BA403))</f>
        <v>0</v>
      </c>
      <c r="AW401" s="91">
        <f>IF(AV401=0,0,RANK(AV401,BA$8:BA$1202,0))</f>
        <v>0</v>
      </c>
      <c r="AX401" s="52"/>
      <c r="AZ401" s="50">
        <f>RANK(AU401,AU400:AU403,0)</f>
        <v>1</v>
      </c>
      <c r="BE401" s="52"/>
      <c r="BF401" s="52"/>
      <c r="BG401" s="52"/>
    </row>
    <row r="402" spans="1:59" ht="13.5" thickBot="1" x14ac:dyDescent="0.25">
      <c r="A402" s="25">
        <f>(A401)</f>
        <v>0</v>
      </c>
      <c r="B402" s="46">
        <f t="shared" si="197"/>
        <v>0</v>
      </c>
      <c r="C402" s="114" t="s">
        <v>355</v>
      </c>
      <c r="D402" s="48"/>
      <c r="E402" s="68"/>
      <c r="F402" s="65" t="e">
        <f>VLOOKUP(E402,d!$B$4:$C$27,2,FALSE)</f>
        <v>#N/A</v>
      </c>
      <c r="G402" s="65" t="b">
        <f t="shared" si="185"/>
        <v>1</v>
      </c>
      <c r="H402" s="34">
        <f t="shared" si="186"/>
        <v>0</v>
      </c>
      <c r="I402" s="57"/>
      <c r="J402" s="68"/>
      <c r="K402" s="65" t="e">
        <f>VLOOKUP(J402,d!$F$4:$G$27,2,FALSE)</f>
        <v>#N/A</v>
      </c>
      <c r="L402" s="65" t="b">
        <f t="shared" si="198"/>
        <v>1</v>
      </c>
      <c r="M402" s="34">
        <f t="shared" si="187"/>
        <v>0</v>
      </c>
      <c r="N402" s="66"/>
      <c r="O402" s="57"/>
      <c r="P402" s="65" t="e">
        <f>VLOOKUP(O402,d!$J$4:$K$27,2,FALSE)</f>
        <v>#N/A</v>
      </c>
      <c r="Q402" s="65" t="b">
        <f t="shared" si="199"/>
        <v>1</v>
      </c>
      <c r="R402" s="34">
        <f t="shared" si="188"/>
        <v>0</v>
      </c>
      <c r="S402" s="57"/>
      <c r="T402" s="76"/>
      <c r="U402" s="65" t="e">
        <f>VLOOKUP(T402,d!$N$4:$O$27,2,FALSE)</f>
        <v>#N/A</v>
      </c>
      <c r="V402" s="65" t="b">
        <f t="shared" si="200"/>
        <v>1</v>
      </c>
      <c r="W402" s="34">
        <f t="shared" si="189"/>
        <v>0</v>
      </c>
      <c r="X402" s="43"/>
      <c r="Y402" s="57"/>
      <c r="Z402" s="65" t="e">
        <f>VLOOKUP(Y402,d!$B$32:$C$55,2,FALSE)</f>
        <v>#N/A</v>
      </c>
      <c r="AA402" s="65" t="b">
        <f t="shared" si="201"/>
        <v>1</v>
      </c>
      <c r="AB402" s="34">
        <f t="shared" si="190"/>
        <v>0</v>
      </c>
      <c r="AC402" s="43"/>
      <c r="AD402" s="57"/>
      <c r="AE402" s="65" t="e">
        <f>VLOOKUP(AD402,d!$F$32:$G$55,2,FALSE)</f>
        <v>#N/A</v>
      </c>
      <c r="AF402" s="65" t="b">
        <f t="shared" si="202"/>
        <v>1</v>
      </c>
      <c r="AG402" s="34">
        <f t="shared" si="191"/>
        <v>0</v>
      </c>
      <c r="AH402" s="43"/>
      <c r="AI402" s="57"/>
      <c r="AJ402" s="65" t="e">
        <f>VLOOKUP(AI402,d!$J$32:$K$55,2,FALSE)</f>
        <v>#N/A</v>
      </c>
      <c r="AK402" s="65" t="b">
        <f t="shared" si="203"/>
        <v>1</v>
      </c>
      <c r="AL402" s="34">
        <f t="shared" si="192"/>
        <v>0</v>
      </c>
      <c r="AM402" s="43"/>
      <c r="AN402" s="57"/>
      <c r="AO402" s="65" t="e">
        <f>VLOOKUP(AN402,d!$N$32:$O$55,2,FALSE)</f>
        <v>#N/A</v>
      </c>
      <c r="AP402" s="65" t="b">
        <f t="shared" si="204"/>
        <v>1</v>
      </c>
      <c r="AQ402" s="34">
        <f t="shared" si="193"/>
        <v>0</v>
      </c>
      <c r="AR402" s="43"/>
      <c r="AS402" s="67">
        <f t="shared" si="194"/>
        <v>0</v>
      </c>
      <c r="AT402" s="67">
        <f t="shared" si="195"/>
        <v>0</v>
      </c>
      <c r="AU402" s="26">
        <f t="shared" si="196"/>
        <v>0</v>
      </c>
      <c r="AV402" s="94">
        <f>IF(B400="I",0,SUM(BB400:BB403))</f>
        <v>0</v>
      </c>
      <c r="AW402" s="94">
        <f>IF(AV402=0,0,RANK(AV402,BB$8:BB$1202,0))</f>
        <v>0</v>
      </c>
      <c r="AX402" s="52"/>
      <c r="AZ402" s="50">
        <f>RANK(AU402,AU400:AU403,0)</f>
        <v>1</v>
      </c>
      <c r="BE402" s="52"/>
      <c r="BF402" s="52"/>
      <c r="BG402" s="52"/>
    </row>
    <row r="403" spans="1:59" ht="13.5" thickBot="1" x14ac:dyDescent="0.25">
      <c r="A403" s="46">
        <f>(A402)</f>
        <v>0</v>
      </c>
      <c r="B403" s="46">
        <f t="shared" si="197"/>
        <v>0</v>
      </c>
      <c r="C403" s="115" t="s">
        <v>356</v>
      </c>
      <c r="D403" s="49"/>
      <c r="E403" s="69"/>
      <c r="F403" s="70" t="e">
        <f>VLOOKUP(E403,d!$B$4:$C$27,2,FALSE)</f>
        <v>#N/A</v>
      </c>
      <c r="G403" s="70" t="b">
        <f t="shared" si="185"/>
        <v>1</v>
      </c>
      <c r="H403" s="96">
        <f t="shared" si="186"/>
        <v>0</v>
      </c>
      <c r="I403" s="71"/>
      <c r="J403" s="78"/>
      <c r="K403" s="70" t="e">
        <f>VLOOKUP(J403,d!$F$4:$G$27,2,FALSE)</f>
        <v>#N/A</v>
      </c>
      <c r="L403" s="70" t="b">
        <f t="shared" si="198"/>
        <v>1</v>
      </c>
      <c r="M403" s="96">
        <f t="shared" si="187"/>
        <v>0</v>
      </c>
      <c r="N403" s="72"/>
      <c r="O403" s="71"/>
      <c r="P403" s="70" t="e">
        <f>VLOOKUP(O403,d!$J$4:$K$27,2,FALSE)</f>
        <v>#N/A</v>
      </c>
      <c r="Q403" s="70" t="b">
        <f t="shared" si="199"/>
        <v>1</v>
      </c>
      <c r="R403" s="96">
        <f t="shared" si="188"/>
        <v>0</v>
      </c>
      <c r="S403" s="71"/>
      <c r="T403" s="79"/>
      <c r="U403" s="70" t="e">
        <f>VLOOKUP(T403,d!$N$4:$O$27,2,FALSE)</f>
        <v>#N/A</v>
      </c>
      <c r="V403" s="70" t="b">
        <f t="shared" si="200"/>
        <v>1</v>
      </c>
      <c r="W403" s="96">
        <f t="shared" si="189"/>
        <v>0</v>
      </c>
      <c r="X403" s="73"/>
      <c r="Y403" s="71"/>
      <c r="Z403" s="70" t="e">
        <f>VLOOKUP(Y403,d!$B$32:$C$55,2,FALSE)</f>
        <v>#N/A</v>
      </c>
      <c r="AA403" s="70" t="b">
        <f t="shared" si="201"/>
        <v>1</v>
      </c>
      <c r="AB403" s="96">
        <f t="shared" si="190"/>
        <v>0</v>
      </c>
      <c r="AC403" s="73"/>
      <c r="AD403" s="71"/>
      <c r="AE403" s="70" t="e">
        <f>VLOOKUP(AD403,d!$F$32:$G$55,2,FALSE)</f>
        <v>#N/A</v>
      </c>
      <c r="AF403" s="70" t="b">
        <f t="shared" si="202"/>
        <v>1</v>
      </c>
      <c r="AG403" s="96">
        <f t="shared" si="191"/>
        <v>0</v>
      </c>
      <c r="AH403" s="73"/>
      <c r="AI403" s="71"/>
      <c r="AJ403" s="70" t="e">
        <f>VLOOKUP(AI403,d!$J$32:$K$55,2,FALSE)</f>
        <v>#N/A</v>
      </c>
      <c r="AK403" s="70" t="b">
        <f t="shared" si="203"/>
        <v>1</v>
      </c>
      <c r="AL403" s="96">
        <f t="shared" si="192"/>
        <v>0</v>
      </c>
      <c r="AM403" s="73"/>
      <c r="AN403" s="71"/>
      <c r="AO403" s="70" t="e">
        <f>VLOOKUP(AN403,d!$N$32:$O$55,2,FALSE)</f>
        <v>#N/A</v>
      </c>
      <c r="AP403" s="70" t="b">
        <f t="shared" si="204"/>
        <v>1</v>
      </c>
      <c r="AQ403" s="96">
        <f t="shared" si="193"/>
        <v>0</v>
      </c>
      <c r="AR403" s="73"/>
      <c r="AS403" s="74">
        <f t="shared" si="194"/>
        <v>0</v>
      </c>
      <c r="AT403" s="74">
        <f t="shared" si="195"/>
        <v>0</v>
      </c>
      <c r="AU403" s="75">
        <f t="shared" si="196"/>
        <v>0</v>
      </c>
      <c r="AV403" s="90">
        <f>IF(B400="I",0,(AU400+AU401+AU402+AU403-AY403))</f>
        <v>0</v>
      </c>
      <c r="AW403" s="93">
        <f>IF(B400="I",0,IF(BD403&gt;BD$6,0,BD403))</f>
        <v>0</v>
      </c>
      <c r="AX403" s="119">
        <f>MIN(AS400:AS403)</f>
        <v>0</v>
      </c>
      <c r="AY403" s="50">
        <f>MIN(AU400:AU403)</f>
        <v>0</v>
      </c>
      <c r="AZ403" s="50">
        <f>RANK(AU403,AU400:AU403,0)</f>
        <v>1</v>
      </c>
      <c r="BA403" s="118">
        <f>SUM(AS400:AS403)-AX403</f>
        <v>0</v>
      </c>
      <c r="BB403" s="118">
        <f>SUM(AT400:AT403)-(AY403-AX403)</f>
        <v>0</v>
      </c>
      <c r="BC403" s="52">
        <f>IF(B400="I","",IF(SUM(BA400:BB403)=0,AV403,SUM(BA400:BB403)))</f>
        <v>0</v>
      </c>
      <c r="BD403" s="52" t="str">
        <f>IF(B400="I","",IF(BC403=0,"",RANK(BC403,BC$8:BC$500,0)))</f>
        <v/>
      </c>
      <c r="BE403" s="52"/>
      <c r="BF403" s="52"/>
      <c r="BG403" s="52"/>
    </row>
    <row r="404" spans="1:59" ht="13.5" thickBot="1" x14ac:dyDescent="0.25">
      <c r="A404" s="28"/>
      <c r="B404" s="46"/>
      <c r="C404" s="114" t="s">
        <v>357</v>
      </c>
      <c r="D404" s="47"/>
      <c r="E404" s="57"/>
      <c r="F404" s="65" t="e">
        <f>VLOOKUP(E404,d!$B$4:$C$27,2,FALSE)</f>
        <v>#N/A</v>
      </c>
      <c r="G404" s="65" t="b">
        <f t="shared" si="185"/>
        <v>1</v>
      </c>
      <c r="H404" s="34">
        <f t="shared" si="186"/>
        <v>0</v>
      </c>
      <c r="I404" s="43"/>
      <c r="J404" s="57"/>
      <c r="K404" s="65" t="e">
        <f>VLOOKUP(J404,d!$F$4:$G$27,2,FALSE)</f>
        <v>#N/A</v>
      </c>
      <c r="L404" s="65" t="b">
        <f t="shared" si="198"/>
        <v>1</v>
      </c>
      <c r="M404" s="34">
        <f t="shared" si="187"/>
        <v>0</v>
      </c>
      <c r="N404" s="66"/>
      <c r="O404" s="57"/>
      <c r="P404" s="65" t="e">
        <f>VLOOKUP(O404,d!$J$4:$K$27,2,FALSE)</f>
        <v>#N/A</v>
      </c>
      <c r="Q404" s="65" t="b">
        <f t="shared" si="199"/>
        <v>1</v>
      </c>
      <c r="R404" s="34">
        <f t="shared" si="188"/>
        <v>0</v>
      </c>
      <c r="S404" s="57"/>
      <c r="T404" s="76"/>
      <c r="U404" s="65" t="e">
        <f>VLOOKUP(T404,d!$N$4:$O$27,2,FALSE)</f>
        <v>#N/A</v>
      </c>
      <c r="V404" s="65" t="b">
        <f t="shared" si="200"/>
        <v>1</v>
      </c>
      <c r="W404" s="34">
        <f t="shared" si="189"/>
        <v>0</v>
      </c>
      <c r="X404" s="43"/>
      <c r="Y404" s="57"/>
      <c r="Z404" s="65" t="e">
        <f>VLOOKUP(Y404,d!$B$32:$C$55,2,FALSE)</f>
        <v>#N/A</v>
      </c>
      <c r="AA404" s="65" t="b">
        <f t="shared" si="201"/>
        <v>1</v>
      </c>
      <c r="AB404" s="34">
        <f t="shared" si="190"/>
        <v>0</v>
      </c>
      <c r="AC404" s="43"/>
      <c r="AD404" s="57"/>
      <c r="AE404" s="65" t="e">
        <f>VLOOKUP(AD404,d!$F$32:$G$55,2,FALSE)</f>
        <v>#N/A</v>
      </c>
      <c r="AF404" s="65" t="b">
        <f t="shared" si="202"/>
        <v>1</v>
      </c>
      <c r="AG404" s="34">
        <f t="shared" si="191"/>
        <v>0</v>
      </c>
      <c r="AH404" s="43"/>
      <c r="AI404" s="57"/>
      <c r="AJ404" s="65" t="e">
        <f>VLOOKUP(AI404,d!$J$32:$K$55,2,FALSE)</f>
        <v>#N/A</v>
      </c>
      <c r="AK404" s="65" t="b">
        <f t="shared" si="203"/>
        <v>1</v>
      </c>
      <c r="AL404" s="34">
        <f t="shared" si="192"/>
        <v>0</v>
      </c>
      <c r="AM404" s="43"/>
      <c r="AN404" s="57"/>
      <c r="AO404" s="65" t="e">
        <f>VLOOKUP(AN404,d!$N$32:$O$55,2,FALSE)</f>
        <v>#N/A</v>
      </c>
      <c r="AP404" s="65" t="b">
        <f t="shared" si="204"/>
        <v>1</v>
      </c>
      <c r="AQ404" s="34">
        <f t="shared" si="193"/>
        <v>0</v>
      </c>
      <c r="AR404" s="43"/>
      <c r="AS404" s="67">
        <f t="shared" si="194"/>
        <v>0</v>
      </c>
      <c r="AT404" s="67">
        <f t="shared" si="195"/>
        <v>0</v>
      </c>
      <c r="AU404" s="67">
        <f t="shared" si="196"/>
        <v>0</v>
      </c>
      <c r="AV404" s="92" t="str">
        <f>IF(A404&gt;" ",A404,"")</f>
        <v/>
      </c>
      <c r="AW404" s="46" t="s">
        <v>107</v>
      </c>
      <c r="AX404" s="52"/>
      <c r="AZ404" s="50">
        <f>RANK(AU404,AU404:AU407,0)</f>
        <v>1</v>
      </c>
      <c r="BE404" s="52"/>
      <c r="BF404" s="52"/>
      <c r="BG404" s="52"/>
    </row>
    <row r="405" spans="1:59" ht="13.5" thickBot="1" x14ac:dyDescent="0.25">
      <c r="A405" s="25">
        <f>(A404)</f>
        <v>0</v>
      </c>
      <c r="B405" s="46">
        <f t="shared" si="197"/>
        <v>0</v>
      </c>
      <c r="C405" s="114" t="s">
        <v>358</v>
      </c>
      <c r="D405" s="47"/>
      <c r="E405" s="68"/>
      <c r="F405" s="65" t="e">
        <f>VLOOKUP(E405,d!$B$4:$C$27,2,FALSE)</f>
        <v>#N/A</v>
      </c>
      <c r="G405" s="65" t="b">
        <f t="shared" si="185"/>
        <v>1</v>
      </c>
      <c r="H405" s="34">
        <f t="shared" si="186"/>
        <v>0</v>
      </c>
      <c r="I405" s="57"/>
      <c r="J405" s="68"/>
      <c r="K405" s="65" t="e">
        <f>VLOOKUP(J405,d!$F$4:$G$27,2,FALSE)</f>
        <v>#N/A</v>
      </c>
      <c r="L405" s="65" t="b">
        <f t="shared" si="198"/>
        <v>1</v>
      </c>
      <c r="M405" s="34">
        <f t="shared" si="187"/>
        <v>0</v>
      </c>
      <c r="N405" s="66"/>
      <c r="O405" s="57"/>
      <c r="P405" s="65" t="e">
        <f>VLOOKUP(O405,d!$J$4:$K$27,2,FALSE)</f>
        <v>#N/A</v>
      </c>
      <c r="Q405" s="65" t="b">
        <f t="shared" si="199"/>
        <v>1</v>
      </c>
      <c r="R405" s="34">
        <f t="shared" si="188"/>
        <v>0</v>
      </c>
      <c r="S405" s="57"/>
      <c r="T405" s="76"/>
      <c r="U405" s="65" t="e">
        <f>VLOOKUP(T405,d!$N$4:$O$27,2,FALSE)</f>
        <v>#N/A</v>
      </c>
      <c r="V405" s="65" t="b">
        <f t="shared" si="200"/>
        <v>1</v>
      </c>
      <c r="W405" s="34">
        <f t="shared" si="189"/>
        <v>0</v>
      </c>
      <c r="X405" s="43"/>
      <c r="Y405" s="57"/>
      <c r="Z405" s="65" t="e">
        <f>VLOOKUP(Y405,d!$B$32:$C$55,2,FALSE)</f>
        <v>#N/A</v>
      </c>
      <c r="AA405" s="65" t="b">
        <f t="shared" si="201"/>
        <v>1</v>
      </c>
      <c r="AB405" s="34">
        <f t="shared" si="190"/>
        <v>0</v>
      </c>
      <c r="AC405" s="43"/>
      <c r="AD405" s="57"/>
      <c r="AE405" s="65" t="e">
        <f>VLOOKUP(AD405,d!$F$32:$G$55,2,FALSE)</f>
        <v>#N/A</v>
      </c>
      <c r="AF405" s="65" t="b">
        <f t="shared" si="202"/>
        <v>1</v>
      </c>
      <c r="AG405" s="34">
        <f t="shared" si="191"/>
        <v>0</v>
      </c>
      <c r="AH405" s="43"/>
      <c r="AI405" s="57"/>
      <c r="AJ405" s="65" t="e">
        <f>VLOOKUP(AI405,d!$J$32:$K$55,2,FALSE)</f>
        <v>#N/A</v>
      </c>
      <c r="AK405" s="65" t="b">
        <f t="shared" si="203"/>
        <v>1</v>
      </c>
      <c r="AL405" s="34">
        <f t="shared" si="192"/>
        <v>0</v>
      </c>
      <c r="AM405" s="43"/>
      <c r="AN405" s="57"/>
      <c r="AO405" s="65" t="e">
        <f>VLOOKUP(AN405,d!$N$32:$O$55,2,FALSE)</f>
        <v>#N/A</v>
      </c>
      <c r="AP405" s="65" t="b">
        <f t="shared" si="204"/>
        <v>1</v>
      </c>
      <c r="AQ405" s="34">
        <f t="shared" si="193"/>
        <v>0</v>
      </c>
      <c r="AR405" s="43"/>
      <c r="AS405" s="67">
        <f t="shared" si="194"/>
        <v>0</v>
      </c>
      <c r="AT405" s="67">
        <f t="shared" si="195"/>
        <v>0</v>
      </c>
      <c r="AU405" s="26">
        <f t="shared" si="196"/>
        <v>0</v>
      </c>
      <c r="AV405" s="91">
        <f>IF(B404="I",0,SUM(BA404:BA407))</f>
        <v>0</v>
      </c>
      <c r="AW405" s="91">
        <f>IF(AV405=0,0,RANK(AV405,BA$8:BA$1202,0))</f>
        <v>0</v>
      </c>
      <c r="AX405" s="52"/>
      <c r="AZ405" s="50">
        <f>RANK(AU405,AU404:AU407,0)</f>
        <v>1</v>
      </c>
      <c r="BE405" s="52"/>
      <c r="BF405" s="52"/>
      <c r="BG405" s="52"/>
    </row>
    <row r="406" spans="1:59" ht="13.5" thickBot="1" x14ac:dyDescent="0.25">
      <c r="A406" s="25">
        <f>(A405)</f>
        <v>0</v>
      </c>
      <c r="B406" s="46">
        <f t="shared" si="197"/>
        <v>0</v>
      </c>
      <c r="C406" s="114" t="s">
        <v>359</v>
      </c>
      <c r="D406" s="48"/>
      <c r="E406" s="68"/>
      <c r="F406" s="65" t="e">
        <f>VLOOKUP(E406,d!$B$4:$C$27,2,FALSE)</f>
        <v>#N/A</v>
      </c>
      <c r="G406" s="65" t="b">
        <f t="shared" si="185"/>
        <v>1</v>
      </c>
      <c r="H406" s="34">
        <f t="shared" si="186"/>
        <v>0</v>
      </c>
      <c r="I406" s="57"/>
      <c r="J406" s="68"/>
      <c r="K406" s="65" t="e">
        <f>VLOOKUP(J406,d!$F$4:$G$27,2,FALSE)</f>
        <v>#N/A</v>
      </c>
      <c r="L406" s="65" t="b">
        <f t="shared" si="198"/>
        <v>1</v>
      </c>
      <c r="M406" s="34">
        <f t="shared" si="187"/>
        <v>0</v>
      </c>
      <c r="N406" s="66"/>
      <c r="O406" s="57"/>
      <c r="P406" s="65" t="e">
        <f>VLOOKUP(O406,d!$J$4:$K$27,2,FALSE)</f>
        <v>#N/A</v>
      </c>
      <c r="Q406" s="65" t="b">
        <f t="shared" si="199"/>
        <v>1</v>
      </c>
      <c r="R406" s="34">
        <f t="shared" si="188"/>
        <v>0</v>
      </c>
      <c r="S406" s="57"/>
      <c r="T406" s="76"/>
      <c r="U406" s="65" t="e">
        <f>VLOOKUP(T406,d!$N$4:$O$27,2,FALSE)</f>
        <v>#N/A</v>
      </c>
      <c r="V406" s="65" t="b">
        <f t="shared" si="200"/>
        <v>1</v>
      </c>
      <c r="W406" s="34">
        <f t="shared" si="189"/>
        <v>0</v>
      </c>
      <c r="X406" s="43"/>
      <c r="Y406" s="57"/>
      <c r="Z406" s="65" t="e">
        <f>VLOOKUP(Y406,d!$B$32:$C$55,2,FALSE)</f>
        <v>#N/A</v>
      </c>
      <c r="AA406" s="65" t="b">
        <f t="shared" si="201"/>
        <v>1</v>
      </c>
      <c r="AB406" s="34">
        <f t="shared" si="190"/>
        <v>0</v>
      </c>
      <c r="AC406" s="43"/>
      <c r="AD406" s="57"/>
      <c r="AE406" s="65" t="e">
        <f>VLOOKUP(AD406,d!$F$32:$G$55,2,FALSE)</f>
        <v>#N/A</v>
      </c>
      <c r="AF406" s="65" t="b">
        <f t="shared" si="202"/>
        <v>1</v>
      </c>
      <c r="AG406" s="34">
        <f t="shared" si="191"/>
        <v>0</v>
      </c>
      <c r="AH406" s="43"/>
      <c r="AI406" s="57"/>
      <c r="AJ406" s="65" t="e">
        <f>VLOOKUP(AI406,d!$J$32:$K$55,2,FALSE)</f>
        <v>#N/A</v>
      </c>
      <c r="AK406" s="65" t="b">
        <f t="shared" si="203"/>
        <v>1</v>
      </c>
      <c r="AL406" s="34">
        <f t="shared" si="192"/>
        <v>0</v>
      </c>
      <c r="AM406" s="43"/>
      <c r="AN406" s="57"/>
      <c r="AO406" s="65" t="e">
        <f>VLOOKUP(AN406,d!$N$32:$O$55,2,FALSE)</f>
        <v>#N/A</v>
      </c>
      <c r="AP406" s="65" t="b">
        <f t="shared" si="204"/>
        <v>1</v>
      </c>
      <c r="AQ406" s="34">
        <f t="shared" si="193"/>
        <v>0</v>
      </c>
      <c r="AR406" s="43"/>
      <c r="AS406" s="67">
        <f t="shared" si="194"/>
        <v>0</v>
      </c>
      <c r="AT406" s="67">
        <f t="shared" si="195"/>
        <v>0</v>
      </c>
      <c r="AU406" s="26">
        <f t="shared" si="196"/>
        <v>0</v>
      </c>
      <c r="AV406" s="94">
        <f>IF(B404="I",0,SUM(BB404:BB407))</f>
        <v>0</v>
      </c>
      <c r="AW406" s="94">
        <f>IF(AV406=0,0,RANK(AV406,BB$8:BB$1202,0))</f>
        <v>0</v>
      </c>
      <c r="AX406" s="52"/>
      <c r="AZ406" s="50">
        <f>RANK(AU406,AU404:AU407,0)</f>
        <v>1</v>
      </c>
      <c r="BE406" s="52"/>
      <c r="BF406" s="52"/>
      <c r="BG406" s="52"/>
    </row>
    <row r="407" spans="1:59" ht="13.5" thickBot="1" x14ac:dyDescent="0.25">
      <c r="A407" s="46">
        <f>(A406)</f>
        <v>0</v>
      </c>
      <c r="B407" s="46">
        <f t="shared" si="197"/>
        <v>0</v>
      </c>
      <c r="C407" s="115" t="s">
        <v>360</v>
      </c>
      <c r="D407" s="49"/>
      <c r="E407" s="69"/>
      <c r="F407" s="70" t="e">
        <f>VLOOKUP(E407,d!$B$4:$C$27,2,FALSE)</f>
        <v>#N/A</v>
      </c>
      <c r="G407" s="70" t="b">
        <f t="shared" si="185"/>
        <v>1</v>
      </c>
      <c r="H407" s="96">
        <f t="shared" si="186"/>
        <v>0</v>
      </c>
      <c r="I407" s="71"/>
      <c r="J407" s="78"/>
      <c r="K407" s="70" t="e">
        <f>VLOOKUP(J407,d!$F$4:$G$27,2,FALSE)</f>
        <v>#N/A</v>
      </c>
      <c r="L407" s="70" t="b">
        <f t="shared" si="198"/>
        <v>1</v>
      </c>
      <c r="M407" s="96">
        <f t="shared" si="187"/>
        <v>0</v>
      </c>
      <c r="N407" s="72"/>
      <c r="O407" s="71"/>
      <c r="P407" s="70" t="e">
        <f>VLOOKUP(O407,d!$J$4:$K$27,2,FALSE)</f>
        <v>#N/A</v>
      </c>
      <c r="Q407" s="70" t="b">
        <f t="shared" si="199"/>
        <v>1</v>
      </c>
      <c r="R407" s="96">
        <f t="shared" si="188"/>
        <v>0</v>
      </c>
      <c r="S407" s="71"/>
      <c r="T407" s="79"/>
      <c r="U407" s="70" t="e">
        <f>VLOOKUP(T407,d!$N$4:$O$27,2,FALSE)</f>
        <v>#N/A</v>
      </c>
      <c r="V407" s="70" t="b">
        <f t="shared" si="200"/>
        <v>1</v>
      </c>
      <c r="W407" s="96">
        <f t="shared" si="189"/>
        <v>0</v>
      </c>
      <c r="X407" s="73"/>
      <c r="Y407" s="71"/>
      <c r="Z407" s="70" t="e">
        <f>VLOOKUP(Y407,d!$B$32:$C$55,2,FALSE)</f>
        <v>#N/A</v>
      </c>
      <c r="AA407" s="70" t="b">
        <f t="shared" si="201"/>
        <v>1</v>
      </c>
      <c r="AB407" s="96">
        <f t="shared" si="190"/>
        <v>0</v>
      </c>
      <c r="AC407" s="73"/>
      <c r="AD407" s="71"/>
      <c r="AE407" s="70" t="e">
        <f>VLOOKUP(AD407,d!$F$32:$G$55,2,FALSE)</f>
        <v>#N/A</v>
      </c>
      <c r="AF407" s="70" t="b">
        <f t="shared" si="202"/>
        <v>1</v>
      </c>
      <c r="AG407" s="96">
        <f t="shared" si="191"/>
        <v>0</v>
      </c>
      <c r="AH407" s="73"/>
      <c r="AI407" s="71"/>
      <c r="AJ407" s="70" t="e">
        <f>VLOOKUP(AI407,d!$J$32:$K$55,2,FALSE)</f>
        <v>#N/A</v>
      </c>
      <c r="AK407" s="70" t="b">
        <f t="shared" si="203"/>
        <v>1</v>
      </c>
      <c r="AL407" s="96">
        <f t="shared" si="192"/>
        <v>0</v>
      </c>
      <c r="AM407" s="73"/>
      <c r="AN407" s="71"/>
      <c r="AO407" s="70" t="e">
        <f>VLOOKUP(AN407,d!$N$32:$O$55,2,FALSE)</f>
        <v>#N/A</v>
      </c>
      <c r="AP407" s="70" t="b">
        <f t="shared" si="204"/>
        <v>1</v>
      </c>
      <c r="AQ407" s="96">
        <f t="shared" si="193"/>
        <v>0</v>
      </c>
      <c r="AR407" s="73"/>
      <c r="AS407" s="74">
        <f t="shared" si="194"/>
        <v>0</v>
      </c>
      <c r="AT407" s="74">
        <f t="shared" si="195"/>
        <v>0</v>
      </c>
      <c r="AU407" s="75">
        <f t="shared" si="196"/>
        <v>0</v>
      </c>
      <c r="AV407" s="90">
        <f>IF(B404="I",0,(AU404+AU405+AU406+AU407-AY407))</f>
        <v>0</v>
      </c>
      <c r="AW407" s="93">
        <f>IF(B404="I",0,IF(BD407&gt;BD$6,0,BD407))</f>
        <v>0</v>
      </c>
      <c r="AX407" s="119">
        <f>MIN(AS404:AS407)</f>
        <v>0</v>
      </c>
      <c r="AY407" s="50">
        <f>MIN(AU404:AU407)</f>
        <v>0</v>
      </c>
      <c r="AZ407" s="50">
        <f>RANK(AU407,AU404:AU407,0)</f>
        <v>1</v>
      </c>
      <c r="BA407" s="118">
        <f>SUM(AS404:AS407)-AX407</f>
        <v>0</v>
      </c>
      <c r="BB407" s="118">
        <f>SUM(AT404:AT407)-(AY407-AX407)</f>
        <v>0</v>
      </c>
      <c r="BC407" s="52">
        <f>IF(B404="I","",IF(SUM(BA404:BB407)=0,AV407,SUM(BA404:BB407)))</f>
        <v>0</v>
      </c>
      <c r="BD407" s="52" t="str">
        <f>IF(B404="I","",IF(BC407=0,"",RANK(BC407,BC$8:BC$500,0)))</f>
        <v/>
      </c>
      <c r="BE407" s="52"/>
      <c r="BF407" s="52"/>
      <c r="BG407" s="52"/>
    </row>
    <row r="408" spans="1:59" x14ac:dyDescent="0.2">
      <c r="AU408" s="52"/>
      <c r="BE408" s="52"/>
      <c r="BF408" s="52"/>
      <c r="BG408" s="52"/>
    </row>
    <row r="409" spans="1:59" x14ac:dyDescent="0.2">
      <c r="AU409" s="52"/>
      <c r="BE409" s="52"/>
      <c r="BF409" s="52"/>
      <c r="BG409" s="52"/>
    </row>
    <row r="410" spans="1:59" x14ac:dyDescent="0.2">
      <c r="AU410" s="52"/>
      <c r="BE410" s="52"/>
      <c r="BF410" s="52"/>
      <c r="BG410" s="52"/>
    </row>
    <row r="411" spans="1:59" x14ac:dyDescent="0.2">
      <c r="AU411" s="52"/>
      <c r="BE411" s="52"/>
      <c r="BF411" s="52"/>
      <c r="BG411" s="52"/>
    </row>
    <row r="412" spans="1:59" x14ac:dyDescent="0.2">
      <c r="AU412" s="52"/>
      <c r="BE412" s="52"/>
      <c r="BF412" s="52"/>
      <c r="BG412" s="52"/>
    </row>
    <row r="413" spans="1:59" x14ac:dyDescent="0.2">
      <c r="AU413" s="52"/>
      <c r="BE413" s="52"/>
      <c r="BF413" s="52"/>
      <c r="BG413" s="52"/>
    </row>
    <row r="414" spans="1:59" x14ac:dyDescent="0.2">
      <c r="AU414" s="52"/>
      <c r="BE414" s="52"/>
      <c r="BF414" s="52"/>
      <c r="BG414" s="52"/>
    </row>
    <row r="415" spans="1:59" x14ac:dyDescent="0.2">
      <c r="AU415" s="52"/>
      <c r="BE415" s="52"/>
      <c r="BF415" s="52"/>
      <c r="BG415" s="52"/>
    </row>
    <row r="416" spans="1:59" x14ac:dyDescent="0.2">
      <c r="AU416" s="52"/>
      <c r="BE416" s="52"/>
      <c r="BF416" s="52"/>
      <c r="BG416" s="52"/>
    </row>
    <row r="417" spans="47:59" x14ac:dyDescent="0.2">
      <c r="AU417" s="52"/>
      <c r="BE417" s="52"/>
      <c r="BF417" s="52"/>
      <c r="BG417" s="52"/>
    </row>
    <row r="418" spans="47:59" x14ac:dyDescent="0.2">
      <c r="AU418" s="52"/>
      <c r="BE418" s="52"/>
      <c r="BF418" s="52"/>
      <c r="BG418" s="52"/>
    </row>
    <row r="419" spans="47:59" x14ac:dyDescent="0.2">
      <c r="AU419" s="52"/>
      <c r="BE419" s="52"/>
      <c r="BF419" s="52"/>
      <c r="BG419" s="52"/>
    </row>
    <row r="420" spans="47:59" x14ac:dyDescent="0.2">
      <c r="AU420" s="52"/>
      <c r="BE420" s="52"/>
      <c r="BF420" s="52"/>
      <c r="BG420" s="52"/>
    </row>
    <row r="421" spans="47:59" x14ac:dyDescent="0.2">
      <c r="AU421" s="52"/>
      <c r="BE421" s="52"/>
      <c r="BF421" s="52"/>
      <c r="BG421" s="52"/>
    </row>
    <row r="422" spans="47:59" x14ac:dyDescent="0.2">
      <c r="AU422" s="52"/>
      <c r="BE422" s="52"/>
      <c r="BF422" s="52"/>
      <c r="BG422" s="52"/>
    </row>
    <row r="423" spans="47:59" x14ac:dyDescent="0.2">
      <c r="AU423" s="52"/>
      <c r="BE423" s="52"/>
      <c r="BF423" s="52"/>
      <c r="BG423" s="52"/>
    </row>
    <row r="424" spans="47:59" x14ac:dyDescent="0.2">
      <c r="AU424" s="52"/>
      <c r="BE424" s="52"/>
      <c r="BF424" s="52"/>
      <c r="BG424" s="52"/>
    </row>
    <row r="425" spans="47:59" x14ac:dyDescent="0.2">
      <c r="AU425" s="52"/>
      <c r="BE425" s="52"/>
      <c r="BF425" s="52"/>
      <c r="BG425" s="52"/>
    </row>
    <row r="426" spans="47:59" x14ac:dyDescent="0.2">
      <c r="AU426" s="52"/>
      <c r="BE426" s="52"/>
      <c r="BF426" s="52"/>
      <c r="BG426" s="52"/>
    </row>
    <row r="427" spans="47:59" x14ac:dyDescent="0.2">
      <c r="AU427" s="52"/>
      <c r="BE427" s="52"/>
      <c r="BF427" s="52"/>
      <c r="BG427" s="52"/>
    </row>
    <row r="428" spans="47:59" x14ac:dyDescent="0.2">
      <c r="AU428" s="52"/>
      <c r="BE428" s="52"/>
      <c r="BF428" s="52"/>
      <c r="BG428" s="52"/>
    </row>
    <row r="429" spans="47:59" x14ac:dyDescent="0.2">
      <c r="AU429" s="52"/>
      <c r="BE429" s="52"/>
      <c r="BF429" s="52"/>
      <c r="BG429" s="52"/>
    </row>
    <row r="430" spans="47:59" x14ac:dyDescent="0.2">
      <c r="AU430" s="52"/>
      <c r="BE430" s="52"/>
      <c r="BF430" s="52"/>
      <c r="BG430" s="52"/>
    </row>
    <row r="431" spans="47:59" x14ac:dyDescent="0.2">
      <c r="AU431" s="52"/>
      <c r="BE431" s="52"/>
      <c r="BF431" s="52"/>
      <c r="BG431" s="52"/>
    </row>
    <row r="432" spans="47:59" x14ac:dyDescent="0.2">
      <c r="AU432" s="52"/>
      <c r="BE432" s="52"/>
      <c r="BF432" s="52"/>
      <c r="BG432" s="52"/>
    </row>
    <row r="433" spans="47:59" x14ac:dyDescent="0.2">
      <c r="AU433" s="52"/>
      <c r="BE433" s="52"/>
      <c r="BF433" s="52"/>
      <c r="BG433" s="52"/>
    </row>
    <row r="434" spans="47:59" x14ac:dyDescent="0.2">
      <c r="AU434" s="52"/>
      <c r="BE434" s="52"/>
      <c r="BF434" s="52"/>
      <c r="BG434" s="52"/>
    </row>
    <row r="435" spans="47:59" x14ac:dyDescent="0.2">
      <c r="AU435" s="52"/>
      <c r="BE435" s="52"/>
      <c r="BF435" s="52"/>
      <c r="BG435" s="52"/>
    </row>
    <row r="436" spans="47:59" x14ac:dyDescent="0.2">
      <c r="AU436" s="52"/>
      <c r="BE436" s="52"/>
      <c r="BF436" s="52"/>
      <c r="BG436" s="52"/>
    </row>
    <row r="437" spans="47:59" x14ac:dyDescent="0.2">
      <c r="AU437" s="52"/>
      <c r="BE437" s="52"/>
      <c r="BF437" s="52"/>
      <c r="BG437" s="52"/>
    </row>
    <row r="438" spans="47:59" x14ac:dyDescent="0.2">
      <c r="AU438" s="52"/>
      <c r="BE438" s="52"/>
      <c r="BF438" s="52"/>
      <c r="BG438" s="52"/>
    </row>
    <row r="439" spans="47:59" x14ac:dyDescent="0.2">
      <c r="AU439" s="52"/>
      <c r="BE439" s="52"/>
      <c r="BF439" s="52"/>
      <c r="BG439" s="52"/>
    </row>
    <row r="440" spans="47:59" x14ac:dyDescent="0.2">
      <c r="AU440" s="52"/>
      <c r="BE440" s="52"/>
      <c r="BF440" s="52"/>
      <c r="BG440" s="52"/>
    </row>
    <row r="441" spans="47:59" x14ac:dyDescent="0.2">
      <c r="AU441" s="52"/>
      <c r="BE441" s="52"/>
      <c r="BF441" s="52"/>
      <c r="BG441" s="52"/>
    </row>
    <row r="442" spans="47:59" x14ac:dyDescent="0.2">
      <c r="AU442" s="52"/>
      <c r="BE442" s="52"/>
      <c r="BF442" s="52"/>
      <c r="BG442" s="52"/>
    </row>
    <row r="443" spans="47:59" x14ac:dyDescent="0.2">
      <c r="AU443" s="52"/>
      <c r="BE443" s="52"/>
      <c r="BF443" s="52"/>
      <c r="BG443" s="52"/>
    </row>
    <row r="444" spans="47:59" x14ac:dyDescent="0.2">
      <c r="AU444" s="52"/>
      <c r="BE444" s="52"/>
      <c r="BF444" s="52"/>
      <c r="BG444" s="52"/>
    </row>
    <row r="445" spans="47:59" x14ac:dyDescent="0.2">
      <c r="AU445" s="52"/>
      <c r="BE445" s="52"/>
      <c r="BF445" s="52"/>
      <c r="BG445" s="52"/>
    </row>
    <row r="446" spans="47:59" x14ac:dyDescent="0.2">
      <c r="AU446" s="52"/>
      <c r="BE446" s="52"/>
      <c r="BF446" s="52"/>
      <c r="BG446" s="52"/>
    </row>
    <row r="447" spans="47:59" x14ac:dyDescent="0.2">
      <c r="AU447" s="52"/>
      <c r="BE447" s="52"/>
      <c r="BF447" s="52"/>
      <c r="BG447" s="52"/>
    </row>
    <row r="448" spans="47:59" x14ac:dyDescent="0.2">
      <c r="AU448" s="52"/>
      <c r="BE448" s="52"/>
      <c r="BF448" s="52"/>
      <c r="BG448" s="52"/>
    </row>
    <row r="449" spans="47:59" x14ac:dyDescent="0.2">
      <c r="AU449" s="52"/>
      <c r="BE449" s="52"/>
      <c r="BF449" s="52"/>
      <c r="BG449" s="52"/>
    </row>
    <row r="450" spans="47:59" x14ac:dyDescent="0.2">
      <c r="AU450" s="52"/>
      <c r="BE450" s="52"/>
      <c r="BF450" s="52"/>
      <c r="BG450" s="52"/>
    </row>
    <row r="451" spans="47:59" x14ac:dyDescent="0.2">
      <c r="AU451" s="52"/>
      <c r="BE451" s="52"/>
      <c r="BF451" s="52"/>
      <c r="BG451" s="52"/>
    </row>
    <row r="452" spans="47:59" x14ac:dyDescent="0.2">
      <c r="AU452" s="52"/>
      <c r="BE452" s="52"/>
      <c r="BF452" s="52"/>
      <c r="BG452" s="52"/>
    </row>
    <row r="453" spans="47:59" x14ac:dyDescent="0.2">
      <c r="AU453" s="52"/>
      <c r="BE453" s="52"/>
      <c r="BF453" s="52"/>
      <c r="BG453" s="52"/>
    </row>
    <row r="454" spans="47:59" x14ac:dyDescent="0.2">
      <c r="AU454" s="52"/>
      <c r="BE454" s="52"/>
      <c r="BF454" s="52"/>
      <c r="BG454" s="52"/>
    </row>
    <row r="455" spans="47:59" x14ac:dyDescent="0.2">
      <c r="AU455" s="52"/>
      <c r="BE455" s="52"/>
      <c r="BF455" s="52"/>
      <c r="BG455" s="52"/>
    </row>
    <row r="456" spans="47:59" x14ac:dyDescent="0.2">
      <c r="AU456" s="52"/>
      <c r="BE456" s="52"/>
      <c r="BF456" s="52"/>
      <c r="BG456" s="52"/>
    </row>
    <row r="457" spans="47:59" x14ac:dyDescent="0.2">
      <c r="AU457" s="52"/>
      <c r="BE457" s="52"/>
      <c r="BF457" s="52"/>
      <c r="BG457" s="52"/>
    </row>
    <row r="458" spans="47:59" x14ac:dyDescent="0.2">
      <c r="AU458" s="52"/>
      <c r="BE458" s="52"/>
      <c r="BF458" s="52"/>
      <c r="BG458" s="52"/>
    </row>
    <row r="459" spans="47:59" x14ac:dyDescent="0.2">
      <c r="AU459" s="52"/>
      <c r="BE459" s="52"/>
      <c r="BF459" s="52"/>
      <c r="BG459" s="52"/>
    </row>
    <row r="460" spans="47:59" x14ac:dyDescent="0.2">
      <c r="AU460" s="52"/>
      <c r="BE460" s="52"/>
      <c r="BF460" s="52"/>
      <c r="BG460" s="52"/>
    </row>
    <row r="461" spans="47:59" x14ac:dyDescent="0.2">
      <c r="AU461" s="52"/>
      <c r="BE461" s="52"/>
      <c r="BF461" s="52"/>
      <c r="BG461" s="52"/>
    </row>
    <row r="462" spans="47:59" x14ac:dyDescent="0.2">
      <c r="AU462" s="52"/>
      <c r="BE462" s="52"/>
      <c r="BF462" s="52"/>
      <c r="BG462" s="52"/>
    </row>
    <row r="463" spans="47:59" x14ac:dyDescent="0.2">
      <c r="AU463" s="52"/>
      <c r="BE463" s="52"/>
      <c r="BF463" s="52"/>
      <c r="BG463" s="52"/>
    </row>
    <row r="464" spans="47:59" x14ac:dyDescent="0.2">
      <c r="AU464" s="52"/>
      <c r="BE464" s="52"/>
      <c r="BF464" s="52"/>
      <c r="BG464" s="52"/>
    </row>
    <row r="465" spans="47:59" x14ac:dyDescent="0.2">
      <c r="AU465" s="52"/>
      <c r="BE465" s="52"/>
      <c r="BF465" s="52"/>
      <c r="BG465" s="52"/>
    </row>
    <row r="466" spans="47:59" x14ac:dyDescent="0.2">
      <c r="AU466" s="52"/>
      <c r="BE466" s="52"/>
      <c r="BF466" s="52"/>
      <c r="BG466" s="52"/>
    </row>
    <row r="467" spans="47:59" x14ac:dyDescent="0.2">
      <c r="AU467" s="52"/>
      <c r="BE467" s="52"/>
      <c r="BF467" s="52"/>
      <c r="BG467" s="52"/>
    </row>
    <row r="468" spans="47:59" x14ac:dyDescent="0.2">
      <c r="AU468" s="52"/>
      <c r="BE468" s="52"/>
      <c r="BF468" s="52"/>
      <c r="BG468" s="52"/>
    </row>
    <row r="469" spans="47:59" x14ac:dyDescent="0.2">
      <c r="AU469" s="52"/>
      <c r="BE469" s="52"/>
      <c r="BF469" s="52"/>
      <c r="BG469" s="52"/>
    </row>
    <row r="470" spans="47:59" x14ac:dyDescent="0.2">
      <c r="AU470" s="52"/>
      <c r="BE470" s="52"/>
      <c r="BF470" s="52"/>
      <c r="BG470" s="52"/>
    </row>
    <row r="471" spans="47:59" x14ac:dyDescent="0.2">
      <c r="AU471" s="52"/>
      <c r="BE471" s="52"/>
      <c r="BF471" s="52"/>
      <c r="BG471" s="52"/>
    </row>
    <row r="472" spans="47:59" x14ac:dyDescent="0.2">
      <c r="AU472" s="52"/>
      <c r="BE472" s="52"/>
      <c r="BF472" s="52"/>
      <c r="BG472" s="52"/>
    </row>
    <row r="473" spans="47:59" x14ac:dyDescent="0.2">
      <c r="AU473" s="52"/>
      <c r="BE473" s="52"/>
      <c r="BF473" s="52"/>
      <c r="BG473" s="52"/>
    </row>
    <row r="474" spans="47:59" x14ac:dyDescent="0.2">
      <c r="AU474" s="52"/>
      <c r="BE474" s="52"/>
      <c r="BF474" s="52"/>
      <c r="BG474" s="52"/>
    </row>
    <row r="475" spans="47:59" x14ac:dyDescent="0.2">
      <c r="AU475" s="52"/>
      <c r="BE475" s="52"/>
      <c r="BF475" s="52"/>
      <c r="BG475" s="52"/>
    </row>
    <row r="476" spans="47:59" x14ac:dyDescent="0.2">
      <c r="AU476" s="52"/>
      <c r="BE476" s="52"/>
      <c r="BF476" s="52"/>
      <c r="BG476" s="52"/>
    </row>
    <row r="477" spans="47:59" x14ac:dyDescent="0.2">
      <c r="AU477" s="52"/>
      <c r="BE477" s="52"/>
      <c r="BF477" s="52"/>
      <c r="BG477" s="52"/>
    </row>
    <row r="478" spans="47:59" x14ac:dyDescent="0.2">
      <c r="AU478" s="52"/>
      <c r="BE478" s="52"/>
      <c r="BF478" s="52"/>
      <c r="BG478" s="52"/>
    </row>
    <row r="479" spans="47:59" x14ac:dyDescent="0.2">
      <c r="AU479" s="52"/>
      <c r="BE479" s="52"/>
      <c r="BF479" s="52"/>
      <c r="BG479" s="52"/>
    </row>
    <row r="480" spans="47:59" x14ac:dyDescent="0.2">
      <c r="AU480" s="52"/>
      <c r="BE480" s="52"/>
      <c r="BF480" s="52"/>
      <c r="BG480" s="52"/>
    </row>
    <row r="481" spans="47:59" x14ac:dyDescent="0.2">
      <c r="AU481" s="52"/>
      <c r="BE481" s="52"/>
      <c r="BF481" s="52"/>
      <c r="BG481" s="52"/>
    </row>
    <row r="482" spans="47:59" x14ac:dyDescent="0.2">
      <c r="AU482" s="52"/>
      <c r="BE482" s="52"/>
      <c r="BF482" s="52"/>
      <c r="BG482" s="52"/>
    </row>
    <row r="483" spans="47:59" x14ac:dyDescent="0.2">
      <c r="AU483" s="52"/>
      <c r="BE483" s="52"/>
      <c r="BF483" s="52"/>
      <c r="BG483" s="52"/>
    </row>
    <row r="484" spans="47:59" x14ac:dyDescent="0.2">
      <c r="AU484" s="52"/>
      <c r="BE484" s="52"/>
      <c r="BF484" s="52"/>
      <c r="BG484" s="52"/>
    </row>
    <row r="485" spans="47:59" x14ac:dyDescent="0.2">
      <c r="AU485" s="52"/>
      <c r="BE485" s="52"/>
      <c r="BF485" s="52"/>
      <c r="BG485" s="52"/>
    </row>
    <row r="486" spans="47:59" x14ac:dyDescent="0.2">
      <c r="AU486" s="52"/>
      <c r="BE486" s="52"/>
      <c r="BF486" s="52"/>
      <c r="BG486" s="52"/>
    </row>
    <row r="487" spans="47:59" x14ac:dyDescent="0.2">
      <c r="AU487" s="52"/>
      <c r="BE487" s="52"/>
      <c r="BF487" s="52"/>
      <c r="BG487" s="52"/>
    </row>
    <row r="488" spans="47:59" x14ac:dyDescent="0.2">
      <c r="AU488" s="52"/>
      <c r="BE488" s="52"/>
      <c r="BF488" s="52"/>
      <c r="BG488" s="52"/>
    </row>
    <row r="489" spans="47:59" x14ac:dyDescent="0.2">
      <c r="AU489" s="52"/>
      <c r="BE489" s="52"/>
      <c r="BF489" s="52"/>
      <c r="BG489" s="52"/>
    </row>
    <row r="490" spans="47:59" x14ac:dyDescent="0.2">
      <c r="AU490" s="52"/>
      <c r="BE490" s="52"/>
      <c r="BF490" s="52"/>
      <c r="BG490" s="52"/>
    </row>
    <row r="491" spans="47:59" x14ac:dyDescent="0.2">
      <c r="AU491" s="52"/>
      <c r="BE491" s="52"/>
      <c r="BF491" s="52"/>
      <c r="BG491" s="52"/>
    </row>
    <row r="492" spans="47:59" x14ac:dyDescent="0.2">
      <c r="AU492" s="52"/>
      <c r="BE492" s="52"/>
      <c r="BF492" s="52"/>
      <c r="BG492" s="52"/>
    </row>
    <row r="493" spans="47:59" x14ac:dyDescent="0.2">
      <c r="AU493" s="52"/>
      <c r="BE493" s="52"/>
      <c r="BF493" s="52"/>
      <c r="BG493" s="52"/>
    </row>
    <row r="494" spans="47:59" x14ac:dyDescent="0.2">
      <c r="AU494" s="52"/>
      <c r="BE494" s="52"/>
      <c r="BF494" s="52"/>
      <c r="BG494" s="52"/>
    </row>
    <row r="495" spans="47:59" x14ac:dyDescent="0.2">
      <c r="AU495" s="52"/>
      <c r="BE495" s="52"/>
      <c r="BF495" s="52"/>
      <c r="BG495" s="52"/>
    </row>
    <row r="496" spans="47:59" x14ac:dyDescent="0.2">
      <c r="AU496" s="52"/>
      <c r="BE496" s="52"/>
      <c r="BF496" s="52"/>
      <c r="BG496" s="52"/>
    </row>
    <row r="497" spans="47:59" x14ac:dyDescent="0.2">
      <c r="AU497" s="52"/>
      <c r="BE497" s="52"/>
      <c r="BF497" s="52"/>
      <c r="BG497" s="52"/>
    </row>
    <row r="498" spans="47:59" x14ac:dyDescent="0.2">
      <c r="AU498" s="52"/>
      <c r="BE498" s="52"/>
      <c r="BF498" s="52"/>
      <c r="BG498" s="52"/>
    </row>
    <row r="499" spans="47:59" x14ac:dyDescent="0.2">
      <c r="AU499" s="52"/>
      <c r="BE499" s="52"/>
      <c r="BF499" s="52"/>
      <c r="BG499" s="52"/>
    </row>
    <row r="500" spans="47:59" x14ac:dyDescent="0.2">
      <c r="AU500" s="52"/>
      <c r="BE500" s="52"/>
      <c r="BF500" s="52"/>
      <c r="BG500" s="52"/>
    </row>
    <row r="501" spans="47:59" x14ac:dyDescent="0.2">
      <c r="AU501" s="52"/>
      <c r="BE501" s="52"/>
      <c r="BF501" s="52"/>
      <c r="BG501" s="52"/>
    </row>
    <row r="502" spans="47:59" x14ac:dyDescent="0.2">
      <c r="AU502" s="52"/>
      <c r="BE502" s="52"/>
      <c r="BF502" s="52"/>
      <c r="BG502" s="52"/>
    </row>
    <row r="503" spans="47:59" x14ac:dyDescent="0.2">
      <c r="AU503" s="52"/>
      <c r="BE503" s="52"/>
      <c r="BF503" s="52"/>
      <c r="BG503" s="52"/>
    </row>
    <row r="504" spans="47:59" x14ac:dyDescent="0.2">
      <c r="AU504" s="52"/>
      <c r="BE504" s="52"/>
      <c r="BF504" s="52"/>
      <c r="BG504" s="52"/>
    </row>
    <row r="505" spans="47:59" x14ac:dyDescent="0.2">
      <c r="AU505" s="52"/>
      <c r="BE505" s="52"/>
      <c r="BF505" s="52"/>
      <c r="BG505" s="52"/>
    </row>
    <row r="506" spans="47:59" x14ac:dyDescent="0.2">
      <c r="AU506" s="52"/>
      <c r="BE506" s="52"/>
      <c r="BF506" s="52"/>
      <c r="BG506" s="52"/>
    </row>
    <row r="507" spans="47:59" x14ac:dyDescent="0.2">
      <c r="AU507" s="52"/>
      <c r="BE507" s="52"/>
      <c r="BF507" s="52"/>
      <c r="BG507" s="52"/>
    </row>
    <row r="508" spans="47:59" x14ac:dyDescent="0.2">
      <c r="AU508" s="52"/>
      <c r="BE508" s="52"/>
      <c r="BF508" s="52"/>
      <c r="BG508" s="52"/>
    </row>
    <row r="509" spans="47:59" x14ac:dyDescent="0.2">
      <c r="AU509" s="52"/>
      <c r="BE509" s="52"/>
      <c r="BF509" s="52"/>
      <c r="BG509" s="52"/>
    </row>
    <row r="510" spans="47:59" x14ac:dyDescent="0.2">
      <c r="AU510" s="52"/>
      <c r="BE510" s="52"/>
      <c r="BF510" s="52"/>
      <c r="BG510" s="52"/>
    </row>
    <row r="511" spans="47:59" x14ac:dyDescent="0.2">
      <c r="AU511" s="52"/>
      <c r="BE511" s="52"/>
      <c r="BF511" s="52"/>
      <c r="BG511" s="52"/>
    </row>
    <row r="512" spans="47:59" x14ac:dyDescent="0.2">
      <c r="AU512" s="52"/>
      <c r="BE512" s="52"/>
      <c r="BF512" s="52"/>
      <c r="BG512" s="52"/>
    </row>
    <row r="513" spans="47:59" x14ac:dyDescent="0.2">
      <c r="AU513" s="52"/>
      <c r="BE513" s="52"/>
      <c r="BF513" s="52"/>
      <c r="BG513" s="52"/>
    </row>
    <row r="514" spans="47:59" x14ac:dyDescent="0.2">
      <c r="AU514" s="52"/>
      <c r="BE514" s="52"/>
      <c r="BF514" s="52"/>
      <c r="BG514" s="52"/>
    </row>
    <row r="515" spans="47:59" x14ac:dyDescent="0.2">
      <c r="AU515" s="52"/>
      <c r="BE515" s="52"/>
      <c r="BF515" s="52"/>
      <c r="BG515" s="52"/>
    </row>
    <row r="516" spans="47:59" x14ac:dyDescent="0.2">
      <c r="AU516" s="52"/>
      <c r="BE516" s="52"/>
      <c r="BF516" s="52"/>
      <c r="BG516" s="52"/>
    </row>
    <row r="517" spans="47:59" x14ac:dyDescent="0.2">
      <c r="AU517" s="52"/>
      <c r="BE517" s="52"/>
      <c r="BF517" s="52"/>
      <c r="BG517" s="52"/>
    </row>
    <row r="518" spans="47:59" x14ac:dyDescent="0.2">
      <c r="AU518" s="52"/>
      <c r="BE518" s="52"/>
      <c r="BF518" s="52"/>
      <c r="BG518" s="52"/>
    </row>
    <row r="519" spans="47:59" x14ac:dyDescent="0.2">
      <c r="AU519" s="52"/>
      <c r="BE519" s="52"/>
      <c r="BF519" s="52"/>
      <c r="BG519" s="52"/>
    </row>
    <row r="520" spans="47:59" x14ac:dyDescent="0.2">
      <c r="AU520" s="52"/>
      <c r="BE520" s="52"/>
      <c r="BF520" s="52"/>
      <c r="BG520" s="52"/>
    </row>
    <row r="521" spans="47:59" x14ac:dyDescent="0.2">
      <c r="AU521" s="52"/>
      <c r="BE521" s="52"/>
      <c r="BF521" s="52"/>
      <c r="BG521" s="52"/>
    </row>
    <row r="522" spans="47:59" x14ac:dyDescent="0.2">
      <c r="AU522" s="52"/>
      <c r="BE522" s="52"/>
      <c r="BF522" s="52"/>
      <c r="BG522" s="52"/>
    </row>
    <row r="523" spans="47:59" x14ac:dyDescent="0.2">
      <c r="AU523" s="52"/>
      <c r="BE523" s="52"/>
      <c r="BF523" s="52"/>
      <c r="BG523" s="52"/>
    </row>
    <row r="524" spans="47:59" x14ac:dyDescent="0.2">
      <c r="AU524" s="52"/>
      <c r="BE524" s="52"/>
      <c r="BF524" s="52"/>
      <c r="BG524" s="52"/>
    </row>
    <row r="525" spans="47:59" x14ac:dyDescent="0.2">
      <c r="AU525" s="52"/>
      <c r="BE525" s="52"/>
      <c r="BF525" s="52"/>
      <c r="BG525" s="52"/>
    </row>
    <row r="526" spans="47:59" x14ac:dyDescent="0.2">
      <c r="AU526" s="52"/>
      <c r="BE526" s="52"/>
      <c r="BF526" s="52"/>
      <c r="BG526" s="52"/>
    </row>
    <row r="527" spans="47:59" x14ac:dyDescent="0.2">
      <c r="AU527" s="52"/>
      <c r="BE527" s="52"/>
      <c r="BF527" s="52"/>
      <c r="BG527" s="52"/>
    </row>
    <row r="528" spans="47:59" x14ac:dyDescent="0.2">
      <c r="AU528" s="52"/>
      <c r="BE528" s="52"/>
      <c r="BF528" s="52"/>
      <c r="BG528" s="52"/>
    </row>
    <row r="529" spans="47:59" x14ac:dyDescent="0.2">
      <c r="AU529" s="52"/>
      <c r="BE529" s="52"/>
      <c r="BF529" s="52"/>
      <c r="BG529" s="52"/>
    </row>
    <row r="530" spans="47:59" x14ac:dyDescent="0.2">
      <c r="AU530" s="52"/>
      <c r="BE530" s="52"/>
      <c r="BF530" s="52"/>
      <c r="BG530" s="52"/>
    </row>
    <row r="531" spans="47:59" x14ac:dyDescent="0.2">
      <c r="AU531" s="52"/>
      <c r="BE531" s="52"/>
      <c r="BF531" s="52"/>
      <c r="BG531" s="52"/>
    </row>
    <row r="532" spans="47:59" x14ac:dyDescent="0.2">
      <c r="AU532" s="52"/>
      <c r="BE532" s="52"/>
      <c r="BF532" s="52"/>
      <c r="BG532" s="52"/>
    </row>
    <row r="533" spans="47:59" x14ac:dyDescent="0.2">
      <c r="AU533" s="52"/>
      <c r="BE533" s="52"/>
      <c r="BF533" s="52"/>
      <c r="BG533" s="52"/>
    </row>
    <row r="534" spans="47:59" x14ac:dyDescent="0.2">
      <c r="AU534" s="52"/>
      <c r="BE534" s="52"/>
      <c r="BF534" s="52"/>
      <c r="BG534" s="52"/>
    </row>
    <row r="535" spans="47:59" x14ac:dyDescent="0.2">
      <c r="AU535" s="52"/>
      <c r="BE535" s="52"/>
      <c r="BF535" s="52"/>
      <c r="BG535" s="52"/>
    </row>
    <row r="536" spans="47:59" x14ac:dyDescent="0.2">
      <c r="AU536" s="52"/>
      <c r="BE536" s="52"/>
      <c r="BF536" s="52"/>
      <c r="BG536" s="52"/>
    </row>
    <row r="537" spans="47:59" x14ac:dyDescent="0.2">
      <c r="AU537" s="52"/>
      <c r="BE537" s="52"/>
      <c r="BF537" s="52"/>
      <c r="BG537" s="52"/>
    </row>
    <row r="538" spans="47:59" x14ac:dyDescent="0.2">
      <c r="AU538" s="52"/>
      <c r="BE538" s="52"/>
      <c r="BF538" s="52"/>
      <c r="BG538" s="52"/>
    </row>
    <row r="539" spans="47:59" x14ac:dyDescent="0.2">
      <c r="AU539" s="52"/>
      <c r="BE539" s="52"/>
      <c r="BF539" s="52"/>
      <c r="BG539" s="52"/>
    </row>
    <row r="540" spans="47:59" x14ac:dyDescent="0.2">
      <c r="AU540" s="52"/>
      <c r="BE540" s="52"/>
      <c r="BF540" s="52"/>
      <c r="BG540" s="52"/>
    </row>
    <row r="541" spans="47:59" x14ac:dyDescent="0.2">
      <c r="AU541" s="52"/>
      <c r="BE541" s="52"/>
      <c r="BF541" s="52"/>
      <c r="BG541" s="52"/>
    </row>
    <row r="542" spans="47:59" x14ac:dyDescent="0.2">
      <c r="AU542" s="52"/>
      <c r="BE542" s="52"/>
      <c r="BF542" s="52"/>
      <c r="BG542" s="52"/>
    </row>
    <row r="543" spans="47:59" x14ac:dyDescent="0.2">
      <c r="AU543" s="52"/>
      <c r="BE543" s="52"/>
      <c r="BF543" s="52"/>
      <c r="BG543" s="52"/>
    </row>
    <row r="544" spans="47:59" x14ac:dyDescent="0.2">
      <c r="AU544" s="52"/>
      <c r="BE544" s="52"/>
      <c r="BF544" s="52"/>
      <c r="BG544" s="52"/>
    </row>
    <row r="545" spans="47:59" x14ac:dyDescent="0.2">
      <c r="AU545" s="52"/>
      <c r="BE545" s="52"/>
      <c r="BF545" s="52"/>
      <c r="BG545" s="52"/>
    </row>
    <row r="546" spans="47:59" x14ac:dyDescent="0.2">
      <c r="AU546" s="52"/>
      <c r="BE546" s="52"/>
      <c r="BF546" s="52"/>
      <c r="BG546" s="52"/>
    </row>
    <row r="547" spans="47:59" x14ac:dyDescent="0.2">
      <c r="AU547" s="52"/>
      <c r="BE547" s="52"/>
      <c r="BF547" s="52"/>
      <c r="BG547" s="52"/>
    </row>
    <row r="548" spans="47:59" x14ac:dyDescent="0.2">
      <c r="AU548" s="52"/>
      <c r="BE548" s="52"/>
      <c r="BF548" s="52"/>
      <c r="BG548" s="52"/>
    </row>
    <row r="549" spans="47:59" x14ac:dyDescent="0.2">
      <c r="AU549" s="52"/>
      <c r="BE549" s="52"/>
      <c r="BF549" s="52"/>
      <c r="BG549" s="52"/>
    </row>
    <row r="550" spans="47:59" x14ac:dyDescent="0.2">
      <c r="AU550" s="52"/>
      <c r="BE550" s="52"/>
      <c r="BF550" s="52"/>
      <c r="BG550" s="52"/>
    </row>
    <row r="551" spans="47:59" x14ac:dyDescent="0.2">
      <c r="AU551" s="52"/>
      <c r="BE551" s="52"/>
      <c r="BF551" s="52"/>
      <c r="BG551" s="52"/>
    </row>
    <row r="552" spans="47:59" x14ac:dyDescent="0.2">
      <c r="AU552" s="52"/>
      <c r="BE552" s="52"/>
      <c r="BF552" s="52"/>
      <c r="BG552" s="52"/>
    </row>
    <row r="553" spans="47:59" x14ac:dyDescent="0.2">
      <c r="AU553" s="52"/>
      <c r="BE553" s="52"/>
      <c r="BF553" s="52"/>
      <c r="BG553" s="52"/>
    </row>
    <row r="554" spans="47:59" x14ac:dyDescent="0.2">
      <c r="AU554" s="52"/>
      <c r="BE554" s="52"/>
      <c r="BF554" s="52"/>
      <c r="BG554" s="52"/>
    </row>
    <row r="555" spans="47:59" x14ac:dyDescent="0.2">
      <c r="AU555" s="52"/>
      <c r="BE555" s="52"/>
      <c r="BF555" s="52"/>
      <c r="BG555" s="52"/>
    </row>
    <row r="556" spans="47:59" x14ac:dyDescent="0.2">
      <c r="AU556" s="52"/>
      <c r="BE556" s="52"/>
      <c r="BF556" s="52"/>
      <c r="BG556" s="52"/>
    </row>
    <row r="557" spans="47:59" x14ac:dyDescent="0.2">
      <c r="AU557" s="52"/>
      <c r="BE557" s="52"/>
      <c r="BF557" s="52"/>
      <c r="BG557" s="52"/>
    </row>
    <row r="558" spans="47:59" x14ac:dyDescent="0.2">
      <c r="AU558" s="52"/>
      <c r="BE558" s="52"/>
      <c r="BF558" s="52"/>
      <c r="BG558" s="52"/>
    </row>
    <row r="559" spans="47:59" x14ac:dyDescent="0.2">
      <c r="AU559" s="52"/>
      <c r="BE559" s="52"/>
      <c r="BF559" s="52"/>
      <c r="BG559" s="52"/>
    </row>
    <row r="560" spans="47:59" x14ac:dyDescent="0.2">
      <c r="AU560" s="52"/>
      <c r="BE560" s="52"/>
      <c r="BF560" s="52"/>
      <c r="BG560" s="52"/>
    </row>
    <row r="561" spans="47:47" x14ac:dyDescent="0.2">
      <c r="AU561" s="52"/>
    </row>
    <row r="562" spans="47:47" x14ac:dyDescent="0.2">
      <c r="AU562" s="52"/>
    </row>
    <row r="563" spans="47:47" x14ac:dyDescent="0.2">
      <c r="AU563" s="52"/>
    </row>
    <row r="564" spans="47:47" x14ac:dyDescent="0.2">
      <c r="AU564" s="52"/>
    </row>
    <row r="565" spans="47:47" x14ac:dyDescent="0.2">
      <c r="AU565" s="52"/>
    </row>
    <row r="566" spans="47:47" x14ac:dyDescent="0.2">
      <c r="AU566" s="52"/>
    </row>
    <row r="567" spans="47:47" x14ac:dyDescent="0.2">
      <c r="AU567" s="52"/>
    </row>
    <row r="568" spans="47:47" x14ac:dyDescent="0.2">
      <c r="AU568" s="52"/>
    </row>
    <row r="569" spans="47:47" x14ac:dyDescent="0.2">
      <c r="AU569" s="52"/>
    </row>
    <row r="570" spans="47:47" x14ac:dyDescent="0.2">
      <c r="AU570" s="52"/>
    </row>
    <row r="571" spans="47:47" x14ac:dyDescent="0.2">
      <c r="AU571" s="52"/>
    </row>
    <row r="572" spans="47:47" x14ac:dyDescent="0.2">
      <c r="AU572" s="52"/>
    </row>
    <row r="573" spans="47:47" x14ac:dyDescent="0.2">
      <c r="AU573" s="52"/>
    </row>
    <row r="574" spans="47:47" x14ac:dyDescent="0.2">
      <c r="AU574" s="52"/>
    </row>
    <row r="575" spans="47:47" x14ac:dyDescent="0.2">
      <c r="AU575" s="52"/>
    </row>
    <row r="576" spans="47:47" x14ac:dyDescent="0.2">
      <c r="AU576" s="52"/>
    </row>
    <row r="577" spans="47:47" x14ac:dyDescent="0.2">
      <c r="AU577" s="52"/>
    </row>
    <row r="578" spans="47:47" x14ac:dyDescent="0.2">
      <c r="AU578" s="52"/>
    </row>
    <row r="579" spans="47:47" x14ac:dyDescent="0.2">
      <c r="AU579" s="52"/>
    </row>
    <row r="580" spans="47:47" x14ac:dyDescent="0.2">
      <c r="AU580" s="52"/>
    </row>
    <row r="581" spans="47:47" x14ac:dyDescent="0.2">
      <c r="AU581" s="52"/>
    </row>
    <row r="582" spans="47:47" x14ac:dyDescent="0.2">
      <c r="AU582" s="52"/>
    </row>
    <row r="583" spans="47:47" x14ac:dyDescent="0.2">
      <c r="AU583" s="52"/>
    </row>
    <row r="584" spans="47:47" x14ac:dyDescent="0.2">
      <c r="AU584" s="52"/>
    </row>
    <row r="585" spans="47:47" x14ac:dyDescent="0.2">
      <c r="AU585" s="52"/>
    </row>
    <row r="586" spans="47:47" x14ac:dyDescent="0.2">
      <c r="AU586" s="52"/>
    </row>
    <row r="587" spans="47:47" x14ac:dyDescent="0.2">
      <c r="AU587" s="52"/>
    </row>
    <row r="588" spans="47:47" x14ac:dyDescent="0.2">
      <c r="AU588" s="52"/>
    </row>
    <row r="589" spans="47:47" x14ac:dyDescent="0.2">
      <c r="AU589" s="52"/>
    </row>
    <row r="590" spans="47:47" x14ac:dyDescent="0.2">
      <c r="AU590" s="52"/>
    </row>
    <row r="591" spans="47:47" x14ac:dyDescent="0.2">
      <c r="AU591" s="52"/>
    </row>
    <row r="592" spans="47:47" x14ac:dyDescent="0.2">
      <c r="AU592" s="52"/>
    </row>
    <row r="593" spans="47:47" x14ac:dyDescent="0.2">
      <c r="AU593" s="52"/>
    </row>
    <row r="594" spans="47:47" x14ac:dyDescent="0.2">
      <c r="AU594" s="52"/>
    </row>
    <row r="595" spans="47:47" x14ac:dyDescent="0.2">
      <c r="AU595" s="52"/>
    </row>
    <row r="596" spans="47:47" x14ac:dyDescent="0.2">
      <c r="AU596" s="52"/>
    </row>
    <row r="597" spans="47:47" x14ac:dyDescent="0.2">
      <c r="AU597" s="52"/>
    </row>
    <row r="598" spans="47:47" x14ac:dyDescent="0.2">
      <c r="AU598" s="52"/>
    </row>
    <row r="599" spans="47:47" x14ac:dyDescent="0.2">
      <c r="AU599" s="52"/>
    </row>
    <row r="600" spans="47:47" x14ac:dyDescent="0.2">
      <c r="AU600" s="52"/>
    </row>
    <row r="601" spans="47:47" x14ac:dyDescent="0.2">
      <c r="AU601" s="52"/>
    </row>
    <row r="602" spans="47:47" x14ac:dyDescent="0.2">
      <c r="AU602" s="52"/>
    </row>
    <row r="603" spans="47:47" x14ac:dyDescent="0.2">
      <c r="AU603" s="52"/>
    </row>
    <row r="604" spans="47:47" x14ac:dyDescent="0.2">
      <c r="AU604" s="52"/>
    </row>
    <row r="605" spans="47:47" x14ac:dyDescent="0.2">
      <c r="AU605" s="52"/>
    </row>
    <row r="606" spans="47:47" x14ac:dyDescent="0.2">
      <c r="AU606" s="52"/>
    </row>
    <row r="607" spans="47:47" x14ac:dyDescent="0.2">
      <c r="AU607" s="52"/>
    </row>
    <row r="608" spans="47:47" x14ac:dyDescent="0.2">
      <c r="AU608" s="52"/>
    </row>
    <row r="609" spans="47:47" x14ac:dyDescent="0.2">
      <c r="AU609" s="52"/>
    </row>
    <row r="610" spans="47:47" x14ac:dyDescent="0.2">
      <c r="AU610" s="52"/>
    </row>
    <row r="611" spans="47:47" x14ac:dyDescent="0.2">
      <c r="AU611" s="52"/>
    </row>
    <row r="612" spans="47:47" x14ac:dyDescent="0.2">
      <c r="AU612" s="52"/>
    </row>
    <row r="613" spans="47:47" x14ac:dyDescent="0.2">
      <c r="AU613" s="52"/>
    </row>
    <row r="614" spans="47:47" x14ac:dyDescent="0.2">
      <c r="AU614" s="52"/>
    </row>
    <row r="615" spans="47:47" x14ac:dyDescent="0.2">
      <c r="AU615" s="52"/>
    </row>
    <row r="616" spans="47:47" x14ac:dyDescent="0.2">
      <c r="AU616" s="52"/>
    </row>
    <row r="617" spans="47:47" x14ac:dyDescent="0.2">
      <c r="AU617" s="52"/>
    </row>
    <row r="618" spans="47:47" x14ac:dyDescent="0.2">
      <c r="AU618" s="52"/>
    </row>
    <row r="619" spans="47:47" x14ac:dyDescent="0.2">
      <c r="AU619" s="52"/>
    </row>
    <row r="620" spans="47:47" x14ac:dyDescent="0.2">
      <c r="AU620" s="52"/>
    </row>
    <row r="621" spans="47:47" x14ac:dyDescent="0.2">
      <c r="AU621" s="52"/>
    </row>
    <row r="622" spans="47:47" x14ac:dyDescent="0.2">
      <c r="AU622" s="52"/>
    </row>
    <row r="623" spans="47:47" x14ac:dyDescent="0.2">
      <c r="AU623" s="52"/>
    </row>
    <row r="624" spans="47:47" x14ac:dyDescent="0.2">
      <c r="AU624" s="52"/>
    </row>
    <row r="625" spans="47:47" x14ac:dyDescent="0.2">
      <c r="AU625" s="52"/>
    </row>
    <row r="626" spans="47:47" x14ac:dyDescent="0.2">
      <c r="AU626" s="52"/>
    </row>
    <row r="627" spans="47:47" x14ac:dyDescent="0.2">
      <c r="AU627" s="52"/>
    </row>
    <row r="628" spans="47:47" x14ac:dyDescent="0.2">
      <c r="AU628" s="52"/>
    </row>
    <row r="629" spans="47:47" x14ac:dyDescent="0.2">
      <c r="AU629" s="52"/>
    </row>
    <row r="630" spans="47:47" x14ac:dyDescent="0.2">
      <c r="AU630" s="52"/>
    </row>
    <row r="631" spans="47:47" x14ac:dyDescent="0.2">
      <c r="AU631" s="52"/>
    </row>
    <row r="632" spans="47:47" x14ac:dyDescent="0.2">
      <c r="AU632" s="52"/>
    </row>
    <row r="633" spans="47:47" x14ac:dyDescent="0.2">
      <c r="AU633" s="52"/>
    </row>
    <row r="634" spans="47:47" x14ac:dyDescent="0.2">
      <c r="AU634" s="52"/>
    </row>
    <row r="635" spans="47:47" x14ac:dyDescent="0.2">
      <c r="AU635" s="52"/>
    </row>
    <row r="636" spans="47:47" x14ac:dyDescent="0.2">
      <c r="AU636" s="52"/>
    </row>
    <row r="637" spans="47:47" x14ac:dyDescent="0.2">
      <c r="AU637" s="52"/>
    </row>
    <row r="638" spans="47:47" x14ac:dyDescent="0.2">
      <c r="AU638" s="52"/>
    </row>
    <row r="639" spans="47:47" x14ac:dyDescent="0.2">
      <c r="AU639" s="52"/>
    </row>
    <row r="640" spans="47:47" x14ac:dyDescent="0.2">
      <c r="AU640" s="52"/>
    </row>
    <row r="641" spans="47:47" x14ac:dyDescent="0.2">
      <c r="AU641" s="52"/>
    </row>
    <row r="642" spans="47:47" x14ac:dyDescent="0.2">
      <c r="AU642" s="52"/>
    </row>
    <row r="643" spans="47:47" x14ac:dyDescent="0.2">
      <c r="AU643" s="52"/>
    </row>
    <row r="644" spans="47:47" x14ac:dyDescent="0.2">
      <c r="AU644" s="52"/>
    </row>
    <row r="645" spans="47:47" x14ac:dyDescent="0.2">
      <c r="AU645" s="52"/>
    </row>
    <row r="646" spans="47:47" x14ac:dyDescent="0.2">
      <c r="AU646" s="52"/>
    </row>
    <row r="647" spans="47:47" x14ac:dyDescent="0.2">
      <c r="AU647" s="52"/>
    </row>
    <row r="648" spans="47:47" x14ac:dyDescent="0.2">
      <c r="AU648" s="52"/>
    </row>
    <row r="649" spans="47:47" x14ac:dyDescent="0.2">
      <c r="AU649" s="52"/>
    </row>
    <row r="650" spans="47:47" x14ac:dyDescent="0.2">
      <c r="AU650" s="52"/>
    </row>
    <row r="651" spans="47:47" x14ac:dyDescent="0.2">
      <c r="AU651" s="52"/>
    </row>
    <row r="652" spans="47:47" x14ac:dyDescent="0.2">
      <c r="AU652" s="52"/>
    </row>
    <row r="653" spans="47:47" x14ac:dyDescent="0.2">
      <c r="AU653" s="52"/>
    </row>
    <row r="654" spans="47:47" x14ac:dyDescent="0.2">
      <c r="AU654" s="52"/>
    </row>
    <row r="655" spans="47:47" x14ac:dyDescent="0.2">
      <c r="AU655" s="52"/>
    </row>
    <row r="656" spans="47:47" x14ac:dyDescent="0.2">
      <c r="AU656" s="52"/>
    </row>
    <row r="657" spans="47:47" x14ac:dyDescent="0.2">
      <c r="AU657" s="52"/>
    </row>
    <row r="658" spans="47:47" x14ac:dyDescent="0.2">
      <c r="AU658" s="52"/>
    </row>
    <row r="659" spans="47:47" x14ac:dyDescent="0.2">
      <c r="AU659" s="52"/>
    </row>
    <row r="660" spans="47:47" x14ac:dyDescent="0.2">
      <c r="AU660" s="52"/>
    </row>
    <row r="661" spans="47:47" x14ac:dyDescent="0.2">
      <c r="AU661" s="52"/>
    </row>
    <row r="662" spans="47:47" x14ac:dyDescent="0.2">
      <c r="AU662" s="52"/>
    </row>
    <row r="663" spans="47:47" x14ac:dyDescent="0.2">
      <c r="AU663" s="52"/>
    </row>
    <row r="664" spans="47:47" x14ac:dyDescent="0.2">
      <c r="AU664" s="52"/>
    </row>
    <row r="665" spans="47:47" x14ac:dyDescent="0.2">
      <c r="AU665" s="52"/>
    </row>
    <row r="666" spans="47:47" x14ac:dyDescent="0.2">
      <c r="AU666" s="52"/>
    </row>
    <row r="667" spans="47:47" x14ac:dyDescent="0.2">
      <c r="AU667" s="52"/>
    </row>
    <row r="668" spans="47:47" x14ac:dyDescent="0.2">
      <c r="AU668" s="52"/>
    </row>
    <row r="669" spans="47:47" x14ac:dyDescent="0.2">
      <c r="AU669" s="52"/>
    </row>
    <row r="670" spans="47:47" x14ac:dyDescent="0.2">
      <c r="AU670" s="52"/>
    </row>
    <row r="671" spans="47:47" x14ac:dyDescent="0.2">
      <c r="AU671" s="52"/>
    </row>
    <row r="672" spans="47:47" x14ac:dyDescent="0.2">
      <c r="AU672" s="52"/>
    </row>
    <row r="673" spans="47:47" x14ac:dyDescent="0.2">
      <c r="AU673" s="52"/>
    </row>
    <row r="674" spans="47:47" x14ac:dyDescent="0.2">
      <c r="AU674" s="52"/>
    </row>
    <row r="675" spans="47:47" x14ac:dyDescent="0.2">
      <c r="AU675" s="52"/>
    </row>
    <row r="676" spans="47:47" x14ac:dyDescent="0.2">
      <c r="AU676" s="52"/>
    </row>
    <row r="677" spans="47:47" x14ac:dyDescent="0.2">
      <c r="AU677" s="52"/>
    </row>
    <row r="678" spans="47:47" x14ac:dyDescent="0.2">
      <c r="AU678" s="52"/>
    </row>
    <row r="679" spans="47:47" x14ac:dyDescent="0.2">
      <c r="AU679" s="52"/>
    </row>
    <row r="680" spans="47:47" x14ac:dyDescent="0.2">
      <c r="AU680" s="52"/>
    </row>
    <row r="681" spans="47:47" x14ac:dyDescent="0.2">
      <c r="AU681" s="52"/>
    </row>
    <row r="682" spans="47:47" x14ac:dyDescent="0.2">
      <c r="AU682" s="52"/>
    </row>
    <row r="683" spans="47:47" x14ac:dyDescent="0.2">
      <c r="AU683" s="52"/>
    </row>
    <row r="684" spans="47:47" x14ac:dyDescent="0.2">
      <c r="AU684" s="52"/>
    </row>
    <row r="685" spans="47:47" x14ac:dyDescent="0.2">
      <c r="AU685" s="52"/>
    </row>
    <row r="686" spans="47:47" x14ac:dyDescent="0.2">
      <c r="AU686" s="52"/>
    </row>
    <row r="687" spans="47:47" x14ac:dyDescent="0.2">
      <c r="AU687" s="52"/>
    </row>
    <row r="688" spans="47:47" x14ac:dyDescent="0.2">
      <c r="AU688" s="52"/>
    </row>
    <row r="689" spans="47:47" x14ac:dyDescent="0.2">
      <c r="AU689" s="52"/>
    </row>
    <row r="690" spans="47:47" x14ac:dyDescent="0.2">
      <c r="AU690" s="52"/>
    </row>
    <row r="691" spans="47:47" x14ac:dyDescent="0.2">
      <c r="AU691" s="52"/>
    </row>
    <row r="692" spans="47:47" x14ac:dyDescent="0.2">
      <c r="AU692" s="52"/>
    </row>
    <row r="693" spans="47:47" x14ac:dyDescent="0.2">
      <c r="AU693" s="52"/>
    </row>
    <row r="694" spans="47:47" x14ac:dyDescent="0.2">
      <c r="AU694" s="52"/>
    </row>
    <row r="695" spans="47:47" x14ac:dyDescent="0.2">
      <c r="AU695" s="52"/>
    </row>
    <row r="696" spans="47:47" x14ac:dyDescent="0.2">
      <c r="AU696" s="52"/>
    </row>
    <row r="697" spans="47:47" x14ac:dyDescent="0.2">
      <c r="AU697" s="52"/>
    </row>
    <row r="698" spans="47:47" x14ac:dyDescent="0.2">
      <c r="AU698" s="52"/>
    </row>
    <row r="699" spans="47:47" x14ac:dyDescent="0.2">
      <c r="AU699" s="52"/>
    </row>
    <row r="700" spans="47:47" x14ac:dyDescent="0.2">
      <c r="AU700" s="52"/>
    </row>
    <row r="701" spans="47:47" x14ac:dyDescent="0.2">
      <c r="AU701" s="52"/>
    </row>
    <row r="702" spans="47:47" x14ac:dyDescent="0.2">
      <c r="AU702" s="52"/>
    </row>
    <row r="703" spans="47:47" x14ac:dyDescent="0.2">
      <c r="AU703" s="52"/>
    </row>
    <row r="704" spans="47:47" x14ac:dyDescent="0.2">
      <c r="AU704" s="52"/>
    </row>
    <row r="705" spans="47:47" x14ac:dyDescent="0.2">
      <c r="AU705" s="52"/>
    </row>
    <row r="706" spans="47:47" x14ac:dyDescent="0.2">
      <c r="AU706" s="52"/>
    </row>
    <row r="707" spans="47:47" x14ac:dyDescent="0.2">
      <c r="AU707" s="52"/>
    </row>
    <row r="708" spans="47:47" x14ac:dyDescent="0.2">
      <c r="AU708" s="52"/>
    </row>
    <row r="709" spans="47:47" x14ac:dyDescent="0.2">
      <c r="AU709" s="52"/>
    </row>
    <row r="710" spans="47:47" x14ac:dyDescent="0.2">
      <c r="AU710" s="52"/>
    </row>
    <row r="711" spans="47:47" x14ac:dyDescent="0.2">
      <c r="AU711" s="52"/>
    </row>
    <row r="712" spans="47:47" x14ac:dyDescent="0.2">
      <c r="AU712" s="52"/>
    </row>
    <row r="713" spans="47:47" x14ac:dyDescent="0.2">
      <c r="AU713" s="52"/>
    </row>
    <row r="714" spans="47:47" x14ac:dyDescent="0.2">
      <c r="AU714" s="52"/>
    </row>
    <row r="715" spans="47:47" x14ac:dyDescent="0.2">
      <c r="AU715" s="52"/>
    </row>
    <row r="716" spans="47:47" x14ac:dyDescent="0.2">
      <c r="AU716" s="52"/>
    </row>
    <row r="717" spans="47:47" x14ac:dyDescent="0.2">
      <c r="AU717" s="52"/>
    </row>
    <row r="718" spans="47:47" x14ac:dyDescent="0.2">
      <c r="AU718" s="52"/>
    </row>
    <row r="719" spans="47:47" x14ac:dyDescent="0.2">
      <c r="AU719" s="52"/>
    </row>
    <row r="720" spans="47:47" x14ac:dyDescent="0.2">
      <c r="AU720" s="52"/>
    </row>
    <row r="721" spans="47:47" x14ac:dyDescent="0.2">
      <c r="AU721" s="52"/>
    </row>
    <row r="722" spans="47:47" x14ac:dyDescent="0.2">
      <c r="AU722" s="52"/>
    </row>
    <row r="723" spans="47:47" x14ac:dyDescent="0.2">
      <c r="AU723" s="52"/>
    </row>
    <row r="724" spans="47:47" x14ac:dyDescent="0.2">
      <c r="AU724" s="52"/>
    </row>
    <row r="725" spans="47:47" x14ac:dyDescent="0.2">
      <c r="AU725" s="52"/>
    </row>
    <row r="726" spans="47:47" x14ac:dyDescent="0.2">
      <c r="AU726" s="52"/>
    </row>
    <row r="727" spans="47:47" x14ac:dyDescent="0.2">
      <c r="AU727" s="52"/>
    </row>
    <row r="728" spans="47:47" x14ac:dyDescent="0.2">
      <c r="AU728" s="52"/>
    </row>
    <row r="729" spans="47:47" x14ac:dyDescent="0.2">
      <c r="AU729" s="52"/>
    </row>
    <row r="730" spans="47:47" x14ac:dyDescent="0.2">
      <c r="AU730" s="52"/>
    </row>
    <row r="731" spans="47:47" x14ac:dyDescent="0.2">
      <c r="AU731" s="52"/>
    </row>
    <row r="732" spans="47:47" x14ac:dyDescent="0.2">
      <c r="AU732" s="52"/>
    </row>
    <row r="733" spans="47:47" x14ac:dyDescent="0.2">
      <c r="AU733" s="52"/>
    </row>
    <row r="734" spans="47:47" x14ac:dyDescent="0.2">
      <c r="AU734" s="52"/>
    </row>
    <row r="735" spans="47:47" x14ac:dyDescent="0.2">
      <c r="AU735" s="52"/>
    </row>
    <row r="736" spans="47:47" x14ac:dyDescent="0.2">
      <c r="AU736" s="52"/>
    </row>
    <row r="737" spans="47:47" x14ac:dyDescent="0.2">
      <c r="AU737" s="52"/>
    </row>
    <row r="738" spans="47:47" x14ac:dyDescent="0.2">
      <c r="AU738" s="52"/>
    </row>
    <row r="739" spans="47:47" x14ac:dyDescent="0.2">
      <c r="AU739" s="52"/>
    </row>
    <row r="740" spans="47:47" x14ac:dyDescent="0.2">
      <c r="AU740" s="52"/>
    </row>
    <row r="741" spans="47:47" x14ac:dyDescent="0.2">
      <c r="AU741" s="52"/>
    </row>
    <row r="742" spans="47:47" x14ac:dyDescent="0.2">
      <c r="AU742" s="52"/>
    </row>
    <row r="743" spans="47:47" x14ac:dyDescent="0.2">
      <c r="AU743" s="52"/>
    </row>
    <row r="744" spans="47:47" x14ac:dyDescent="0.2">
      <c r="AU744" s="52"/>
    </row>
    <row r="745" spans="47:47" x14ac:dyDescent="0.2">
      <c r="AU745" s="52"/>
    </row>
    <row r="746" spans="47:47" x14ac:dyDescent="0.2">
      <c r="AU746" s="52"/>
    </row>
    <row r="747" spans="47:47" x14ac:dyDescent="0.2">
      <c r="AU747" s="52"/>
    </row>
    <row r="748" spans="47:47" x14ac:dyDescent="0.2">
      <c r="AU748" s="52"/>
    </row>
    <row r="749" spans="47:47" x14ac:dyDescent="0.2">
      <c r="AU749" s="52"/>
    </row>
    <row r="750" spans="47:47" x14ac:dyDescent="0.2">
      <c r="AU750" s="52"/>
    </row>
    <row r="751" spans="47:47" x14ac:dyDescent="0.2">
      <c r="AU751" s="52"/>
    </row>
    <row r="752" spans="47:47" x14ac:dyDescent="0.2">
      <c r="AU752" s="52"/>
    </row>
    <row r="753" spans="47:47" x14ac:dyDescent="0.2">
      <c r="AU753" s="52"/>
    </row>
    <row r="754" spans="47:47" x14ac:dyDescent="0.2">
      <c r="AU754" s="52"/>
    </row>
    <row r="755" spans="47:47" x14ac:dyDescent="0.2">
      <c r="AU755" s="52"/>
    </row>
    <row r="756" spans="47:47" x14ac:dyDescent="0.2">
      <c r="AU756" s="52"/>
    </row>
    <row r="757" spans="47:47" x14ac:dyDescent="0.2">
      <c r="AU757" s="52"/>
    </row>
    <row r="758" spans="47:47" x14ac:dyDescent="0.2">
      <c r="AU758" s="52"/>
    </row>
    <row r="759" spans="47:47" x14ac:dyDescent="0.2">
      <c r="AU759" s="52"/>
    </row>
    <row r="760" spans="47:47" x14ac:dyDescent="0.2">
      <c r="AU760" s="52"/>
    </row>
    <row r="761" spans="47:47" x14ac:dyDescent="0.2">
      <c r="AU761" s="52"/>
    </row>
    <row r="762" spans="47:47" x14ac:dyDescent="0.2">
      <c r="AU762" s="52"/>
    </row>
    <row r="763" spans="47:47" x14ac:dyDescent="0.2">
      <c r="AU763" s="52"/>
    </row>
    <row r="764" spans="47:47" x14ac:dyDescent="0.2">
      <c r="AU764" s="52"/>
    </row>
    <row r="765" spans="47:47" x14ac:dyDescent="0.2">
      <c r="AU765" s="52"/>
    </row>
    <row r="766" spans="47:47" x14ac:dyDescent="0.2">
      <c r="AU766" s="52"/>
    </row>
    <row r="767" spans="47:47" x14ac:dyDescent="0.2">
      <c r="AU767" s="52"/>
    </row>
    <row r="768" spans="47:47" x14ac:dyDescent="0.2">
      <c r="AU768" s="52"/>
    </row>
    <row r="769" spans="47:47" x14ac:dyDescent="0.2">
      <c r="AU769" s="52"/>
    </row>
    <row r="770" spans="47:47" x14ac:dyDescent="0.2">
      <c r="AU770" s="52"/>
    </row>
    <row r="771" spans="47:47" x14ac:dyDescent="0.2">
      <c r="AU771" s="52"/>
    </row>
    <row r="772" spans="47:47" x14ac:dyDescent="0.2">
      <c r="AU772" s="52"/>
    </row>
    <row r="773" spans="47:47" x14ac:dyDescent="0.2">
      <c r="AU773" s="52"/>
    </row>
    <row r="774" spans="47:47" x14ac:dyDescent="0.2">
      <c r="AU774" s="52"/>
    </row>
    <row r="775" spans="47:47" x14ac:dyDescent="0.2">
      <c r="AU775" s="52"/>
    </row>
    <row r="776" spans="47:47" x14ac:dyDescent="0.2">
      <c r="AU776" s="52"/>
    </row>
    <row r="777" spans="47:47" x14ac:dyDescent="0.2">
      <c r="AU777" s="52"/>
    </row>
    <row r="778" spans="47:47" x14ac:dyDescent="0.2">
      <c r="AU778" s="52"/>
    </row>
    <row r="779" spans="47:47" x14ac:dyDescent="0.2">
      <c r="AU779" s="52"/>
    </row>
    <row r="780" spans="47:47" x14ac:dyDescent="0.2">
      <c r="AU780" s="52"/>
    </row>
    <row r="781" spans="47:47" x14ac:dyDescent="0.2">
      <c r="AU781" s="52"/>
    </row>
    <row r="782" spans="47:47" x14ac:dyDescent="0.2">
      <c r="AU782" s="52"/>
    </row>
    <row r="783" spans="47:47" x14ac:dyDescent="0.2">
      <c r="AU783" s="52"/>
    </row>
    <row r="784" spans="47:47" x14ac:dyDescent="0.2">
      <c r="AU784" s="52"/>
    </row>
    <row r="785" spans="47:47" x14ac:dyDescent="0.2">
      <c r="AU785" s="52"/>
    </row>
    <row r="786" spans="47:47" x14ac:dyDescent="0.2">
      <c r="AU786" s="52"/>
    </row>
    <row r="787" spans="47:47" x14ac:dyDescent="0.2">
      <c r="AU787" s="52"/>
    </row>
    <row r="788" spans="47:47" x14ac:dyDescent="0.2">
      <c r="AU788" s="52"/>
    </row>
    <row r="789" spans="47:47" x14ac:dyDescent="0.2">
      <c r="AU789" s="52"/>
    </row>
    <row r="790" spans="47:47" x14ac:dyDescent="0.2">
      <c r="AU790" s="52"/>
    </row>
    <row r="791" spans="47:47" x14ac:dyDescent="0.2">
      <c r="AU791" s="52"/>
    </row>
    <row r="792" spans="47:47" x14ac:dyDescent="0.2">
      <c r="AU792" s="52"/>
    </row>
    <row r="793" spans="47:47" x14ac:dyDescent="0.2">
      <c r="AU793" s="52"/>
    </row>
    <row r="794" spans="47:47" x14ac:dyDescent="0.2">
      <c r="AU794" s="52"/>
    </row>
    <row r="795" spans="47:47" x14ac:dyDescent="0.2">
      <c r="AU795" s="52"/>
    </row>
    <row r="796" spans="47:47" x14ac:dyDescent="0.2">
      <c r="AU796" s="52"/>
    </row>
    <row r="797" spans="47:47" x14ac:dyDescent="0.2">
      <c r="AU797" s="52"/>
    </row>
    <row r="798" spans="47:47" x14ac:dyDescent="0.2">
      <c r="AU798" s="52"/>
    </row>
    <row r="799" spans="47:47" x14ac:dyDescent="0.2">
      <c r="AU799" s="52"/>
    </row>
    <row r="800" spans="47:47" x14ac:dyDescent="0.2">
      <c r="AU800" s="52"/>
    </row>
    <row r="801" spans="47:47" x14ac:dyDescent="0.2">
      <c r="AU801" s="52"/>
    </row>
    <row r="802" spans="47:47" x14ac:dyDescent="0.2">
      <c r="AU802" s="52"/>
    </row>
    <row r="803" spans="47:47" x14ac:dyDescent="0.2">
      <c r="AU803" s="52"/>
    </row>
    <row r="804" spans="47:47" x14ac:dyDescent="0.2">
      <c r="AU804" s="52"/>
    </row>
    <row r="805" spans="47:47" x14ac:dyDescent="0.2">
      <c r="AU805" s="52"/>
    </row>
    <row r="806" spans="47:47" x14ac:dyDescent="0.2">
      <c r="AU806" s="52"/>
    </row>
    <row r="807" spans="47:47" x14ac:dyDescent="0.2">
      <c r="AU807" s="52"/>
    </row>
    <row r="808" spans="47:47" x14ac:dyDescent="0.2">
      <c r="AU808" s="52"/>
    </row>
    <row r="809" spans="47:47" x14ac:dyDescent="0.2">
      <c r="AU809" s="52"/>
    </row>
    <row r="810" spans="47:47" x14ac:dyDescent="0.2">
      <c r="AU810" s="52"/>
    </row>
    <row r="811" spans="47:47" x14ac:dyDescent="0.2">
      <c r="AU811" s="52"/>
    </row>
    <row r="812" spans="47:47" x14ac:dyDescent="0.2">
      <c r="AU812" s="52"/>
    </row>
    <row r="813" spans="47:47" x14ac:dyDescent="0.2">
      <c r="AU813" s="52"/>
    </row>
    <row r="814" spans="47:47" x14ac:dyDescent="0.2">
      <c r="AU814" s="52"/>
    </row>
    <row r="815" spans="47:47" x14ac:dyDescent="0.2">
      <c r="AU815" s="52"/>
    </row>
    <row r="816" spans="47:47" x14ac:dyDescent="0.2">
      <c r="AU816" s="52"/>
    </row>
    <row r="817" spans="47:47" x14ac:dyDescent="0.2">
      <c r="AU817" s="52"/>
    </row>
    <row r="818" spans="47:47" x14ac:dyDescent="0.2">
      <c r="AU818" s="52"/>
    </row>
    <row r="819" spans="47:47" x14ac:dyDescent="0.2">
      <c r="AU819" s="52"/>
    </row>
    <row r="820" spans="47:47" x14ac:dyDescent="0.2">
      <c r="AU820" s="52"/>
    </row>
    <row r="821" spans="47:47" x14ac:dyDescent="0.2">
      <c r="AU821" s="52"/>
    </row>
    <row r="822" spans="47:47" x14ac:dyDescent="0.2">
      <c r="AU822" s="52"/>
    </row>
    <row r="823" spans="47:47" x14ac:dyDescent="0.2">
      <c r="AU823" s="52"/>
    </row>
    <row r="824" spans="47:47" x14ac:dyDescent="0.2">
      <c r="AU824" s="52"/>
    </row>
    <row r="825" spans="47:47" x14ac:dyDescent="0.2">
      <c r="AU825" s="52"/>
    </row>
    <row r="826" spans="47:47" x14ac:dyDescent="0.2">
      <c r="AU826" s="52"/>
    </row>
    <row r="827" spans="47:47" x14ac:dyDescent="0.2">
      <c r="AU827" s="52"/>
    </row>
    <row r="828" spans="47:47" x14ac:dyDescent="0.2">
      <c r="AU828" s="52"/>
    </row>
    <row r="829" spans="47:47" x14ac:dyDescent="0.2">
      <c r="AU829" s="52"/>
    </row>
    <row r="830" spans="47:47" x14ac:dyDescent="0.2">
      <c r="AU830" s="52"/>
    </row>
    <row r="831" spans="47:47" x14ac:dyDescent="0.2">
      <c r="AU831" s="52"/>
    </row>
    <row r="832" spans="47:47" x14ac:dyDescent="0.2">
      <c r="AU832" s="52"/>
    </row>
    <row r="833" spans="47:47" x14ac:dyDescent="0.2">
      <c r="AU833" s="52"/>
    </row>
    <row r="834" spans="47:47" x14ac:dyDescent="0.2">
      <c r="AU834" s="52"/>
    </row>
    <row r="835" spans="47:47" x14ac:dyDescent="0.2">
      <c r="AU835" s="52"/>
    </row>
    <row r="836" spans="47:47" x14ac:dyDescent="0.2">
      <c r="AU836" s="52"/>
    </row>
    <row r="837" spans="47:47" x14ac:dyDescent="0.2">
      <c r="AU837" s="52"/>
    </row>
    <row r="838" spans="47:47" x14ac:dyDescent="0.2">
      <c r="AU838" s="52"/>
    </row>
    <row r="839" spans="47:47" x14ac:dyDescent="0.2">
      <c r="AU839" s="52"/>
    </row>
    <row r="840" spans="47:47" x14ac:dyDescent="0.2">
      <c r="AU840" s="52"/>
    </row>
    <row r="841" spans="47:47" x14ac:dyDescent="0.2">
      <c r="AU841" s="52"/>
    </row>
    <row r="842" spans="47:47" x14ac:dyDescent="0.2">
      <c r="AU842" s="52"/>
    </row>
    <row r="843" spans="47:47" x14ac:dyDescent="0.2">
      <c r="AU843" s="52"/>
    </row>
    <row r="844" spans="47:47" x14ac:dyDescent="0.2">
      <c r="AU844" s="52"/>
    </row>
    <row r="845" spans="47:47" x14ac:dyDescent="0.2">
      <c r="AU845" s="52"/>
    </row>
    <row r="846" spans="47:47" x14ac:dyDescent="0.2">
      <c r="AU846" s="52"/>
    </row>
    <row r="847" spans="47:47" x14ac:dyDescent="0.2">
      <c r="AU847" s="52"/>
    </row>
    <row r="848" spans="47:47" x14ac:dyDescent="0.2">
      <c r="AU848" s="52"/>
    </row>
    <row r="849" spans="47:47" x14ac:dyDescent="0.2">
      <c r="AU849" s="52"/>
    </row>
    <row r="850" spans="47:47" x14ac:dyDescent="0.2">
      <c r="AU850" s="52"/>
    </row>
    <row r="851" spans="47:47" x14ac:dyDescent="0.2">
      <c r="AU851" s="52"/>
    </row>
    <row r="852" spans="47:47" x14ac:dyDescent="0.2">
      <c r="AU852" s="52"/>
    </row>
    <row r="853" spans="47:47" x14ac:dyDescent="0.2">
      <c r="AU853" s="52"/>
    </row>
    <row r="854" spans="47:47" x14ac:dyDescent="0.2">
      <c r="AU854" s="52"/>
    </row>
    <row r="855" spans="47:47" x14ac:dyDescent="0.2">
      <c r="AU855" s="52"/>
    </row>
    <row r="856" spans="47:47" x14ac:dyDescent="0.2">
      <c r="AU856" s="52"/>
    </row>
    <row r="857" spans="47:47" x14ac:dyDescent="0.2">
      <c r="AU857" s="52"/>
    </row>
    <row r="858" spans="47:47" x14ac:dyDescent="0.2">
      <c r="AU858" s="52"/>
    </row>
    <row r="859" spans="47:47" x14ac:dyDescent="0.2">
      <c r="AU859" s="52"/>
    </row>
    <row r="860" spans="47:47" x14ac:dyDescent="0.2">
      <c r="AU860" s="52"/>
    </row>
    <row r="861" spans="47:47" x14ac:dyDescent="0.2">
      <c r="AU861" s="52"/>
    </row>
    <row r="862" spans="47:47" x14ac:dyDescent="0.2">
      <c r="AU862" s="52"/>
    </row>
    <row r="863" spans="47:47" x14ac:dyDescent="0.2">
      <c r="AU863" s="52"/>
    </row>
    <row r="864" spans="47:47" x14ac:dyDescent="0.2">
      <c r="AU864" s="52"/>
    </row>
    <row r="865" spans="47:47" x14ac:dyDescent="0.2">
      <c r="AU865" s="52"/>
    </row>
    <row r="866" spans="47:47" x14ac:dyDescent="0.2">
      <c r="AU866" s="52"/>
    </row>
    <row r="867" spans="47:47" x14ac:dyDescent="0.2">
      <c r="AU867" s="52"/>
    </row>
    <row r="868" spans="47:47" x14ac:dyDescent="0.2">
      <c r="AU868" s="52"/>
    </row>
    <row r="869" spans="47:47" x14ac:dyDescent="0.2">
      <c r="AU869" s="52"/>
    </row>
    <row r="870" spans="47:47" x14ac:dyDescent="0.2">
      <c r="AU870" s="52"/>
    </row>
    <row r="871" spans="47:47" x14ac:dyDescent="0.2">
      <c r="AU871" s="52"/>
    </row>
    <row r="872" spans="47:47" x14ac:dyDescent="0.2">
      <c r="AU872" s="52"/>
    </row>
    <row r="873" spans="47:47" x14ac:dyDescent="0.2">
      <c r="AU873" s="52"/>
    </row>
    <row r="874" spans="47:47" x14ac:dyDescent="0.2">
      <c r="AU874" s="52"/>
    </row>
    <row r="875" spans="47:47" x14ac:dyDescent="0.2">
      <c r="AU875" s="52"/>
    </row>
    <row r="876" spans="47:47" x14ac:dyDescent="0.2">
      <c r="AU876" s="52"/>
    </row>
    <row r="877" spans="47:47" x14ac:dyDescent="0.2">
      <c r="AU877" s="52"/>
    </row>
    <row r="878" spans="47:47" x14ac:dyDescent="0.2">
      <c r="AU878" s="52"/>
    </row>
    <row r="879" spans="47:47" x14ac:dyDescent="0.2">
      <c r="AU879" s="52"/>
    </row>
    <row r="880" spans="47:47" x14ac:dyDescent="0.2">
      <c r="AU880" s="52"/>
    </row>
    <row r="881" spans="47:47" x14ac:dyDescent="0.2">
      <c r="AU881" s="52"/>
    </row>
    <row r="882" spans="47:47" x14ac:dyDescent="0.2">
      <c r="AU882" s="52"/>
    </row>
    <row r="883" spans="47:47" x14ac:dyDescent="0.2">
      <c r="AU883" s="52"/>
    </row>
    <row r="884" spans="47:47" x14ac:dyDescent="0.2">
      <c r="AU884" s="52"/>
    </row>
    <row r="885" spans="47:47" x14ac:dyDescent="0.2">
      <c r="AU885" s="52"/>
    </row>
    <row r="886" spans="47:47" x14ac:dyDescent="0.2">
      <c r="AU886" s="52"/>
    </row>
    <row r="887" spans="47:47" x14ac:dyDescent="0.2">
      <c r="AU887" s="52"/>
    </row>
    <row r="888" spans="47:47" x14ac:dyDescent="0.2">
      <c r="AU888" s="52"/>
    </row>
    <row r="889" spans="47:47" x14ac:dyDescent="0.2">
      <c r="AU889" s="52"/>
    </row>
    <row r="890" spans="47:47" x14ac:dyDescent="0.2">
      <c r="AU890" s="52"/>
    </row>
    <row r="891" spans="47:47" x14ac:dyDescent="0.2">
      <c r="AU891" s="52"/>
    </row>
    <row r="892" spans="47:47" x14ac:dyDescent="0.2">
      <c r="AU892" s="52"/>
    </row>
    <row r="893" spans="47:47" x14ac:dyDescent="0.2">
      <c r="AU893" s="52"/>
    </row>
    <row r="894" spans="47:47" x14ac:dyDescent="0.2">
      <c r="AU894" s="52"/>
    </row>
    <row r="895" spans="47:47" x14ac:dyDescent="0.2">
      <c r="AU895" s="52"/>
    </row>
    <row r="896" spans="47:47" x14ac:dyDescent="0.2">
      <c r="AU896" s="52"/>
    </row>
    <row r="897" spans="47:47" x14ac:dyDescent="0.2">
      <c r="AU897" s="52"/>
    </row>
    <row r="898" spans="47:47" x14ac:dyDescent="0.2">
      <c r="AU898" s="52"/>
    </row>
    <row r="899" spans="47:47" x14ac:dyDescent="0.2">
      <c r="AU899" s="52"/>
    </row>
    <row r="900" spans="47:47" x14ac:dyDescent="0.2">
      <c r="AU900" s="52"/>
    </row>
    <row r="901" spans="47:47" x14ac:dyDescent="0.2">
      <c r="AU901" s="52"/>
    </row>
    <row r="902" spans="47:47" x14ac:dyDescent="0.2">
      <c r="AU902" s="52"/>
    </row>
    <row r="903" spans="47:47" x14ac:dyDescent="0.2">
      <c r="AU903" s="52"/>
    </row>
    <row r="904" spans="47:47" x14ac:dyDescent="0.2">
      <c r="AU904" s="52"/>
    </row>
    <row r="905" spans="47:47" x14ac:dyDescent="0.2">
      <c r="AU905" s="52"/>
    </row>
    <row r="906" spans="47:47" x14ac:dyDescent="0.2">
      <c r="AU906" s="52"/>
    </row>
    <row r="907" spans="47:47" x14ac:dyDescent="0.2">
      <c r="AU907" s="52"/>
    </row>
    <row r="908" spans="47:47" x14ac:dyDescent="0.2">
      <c r="AU908" s="52"/>
    </row>
    <row r="909" spans="47:47" x14ac:dyDescent="0.2">
      <c r="AU909" s="52"/>
    </row>
    <row r="910" spans="47:47" x14ac:dyDescent="0.2">
      <c r="AU910" s="52"/>
    </row>
    <row r="911" spans="47:47" x14ac:dyDescent="0.2">
      <c r="AU911" s="52"/>
    </row>
    <row r="912" spans="47:47" x14ac:dyDescent="0.2">
      <c r="AU912" s="52"/>
    </row>
    <row r="913" spans="47:47" x14ac:dyDescent="0.2">
      <c r="AU913" s="52"/>
    </row>
    <row r="914" spans="47:47" x14ac:dyDescent="0.2">
      <c r="AU914" s="52"/>
    </row>
    <row r="915" spans="47:47" x14ac:dyDescent="0.2">
      <c r="AU915" s="52"/>
    </row>
    <row r="916" spans="47:47" x14ac:dyDescent="0.2">
      <c r="AU916" s="52"/>
    </row>
    <row r="917" spans="47:47" x14ac:dyDescent="0.2">
      <c r="AU917" s="52"/>
    </row>
    <row r="918" spans="47:47" x14ac:dyDescent="0.2">
      <c r="AU918" s="52"/>
    </row>
    <row r="919" spans="47:47" x14ac:dyDescent="0.2">
      <c r="AU919" s="52"/>
    </row>
    <row r="920" spans="47:47" x14ac:dyDescent="0.2">
      <c r="AU920" s="52"/>
    </row>
    <row r="921" spans="47:47" x14ac:dyDescent="0.2">
      <c r="AU921" s="52"/>
    </row>
    <row r="922" spans="47:47" x14ac:dyDescent="0.2">
      <c r="AU922" s="52"/>
    </row>
    <row r="923" spans="47:47" x14ac:dyDescent="0.2">
      <c r="AU923" s="52"/>
    </row>
    <row r="924" spans="47:47" x14ac:dyDescent="0.2">
      <c r="AU924" s="52"/>
    </row>
    <row r="925" spans="47:47" x14ac:dyDescent="0.2">
      <c r="AU925" s="52"/>
    </row>
    <row r="926" spans="47:47" x14ac:dyDescent="0.2">
      <c r="AU926" s="52"/>
    </row>
    <row r="927" spans="47:47" x14ac:dyDescent="0.2">
      <c r="AU927" s="52"/>
    </row>
    <row r="928" spans="47:47" x14ac:dyDescent="0.2">
      <c r="AU928" s="52"/>
    </row>
    <row r="929" spans="47:47" x14ac:dyDescent="0.2">
      <c r="AU929" s="52"/>
    </row>
    <row r="930" spans="47:47" x14ac:dyDescent="0.2">
      <c r="AU930" s="52"/>
    </row>
    <row r="931" spans="47:47" x14ac:dyDescent="0.2">
      <c r="AU931" s="52"/>
    </row>
    <row r="932" spans="47:47" x14ac:dyDescent="0.2">
      <c r="AU932" s="52"/>
    </row>
    <row r="933" spans="47:47" x14ac:dyDescent="0.2">
      <c r="AU933" s="52"/>
    </row>
    <row r="934" spans="47:47" x14ac:dyDescent="0.2">
      <c r="AU934" s="52"/>
    </row>
    <row r="935" spans="47:47" x14ac:dyDescent="0.2">
      <c r="AU935" s="52"/>
    </row>
    <row r="936" spans="47:47" x14ac:dyDescent="0.2">
      <c r="AU936" s="52"/>
    </row>
    <row r="937" spans="47:47" x14ac:dyDescent="0.2">
      <c r="AU937" s="52"/>
    </row>
    <row r="938" spans="47:47" x14ac:dyDescent="0.2">
      <c r="AU938" s="52"/>
    </row>
    <row r="939" spans="47:47" x14ac:dyDescent="0.2">
      <c r="AU939" s="52"/>
    </row>
    <row r="940" spans="47:47" x14ac:dyDescent="0.2">
      <c r="AU940" s="52"/>
    </row>
    <row r="941" spans="47:47" x14ac:dyDescent="0.2">
      <c r="AU941" s="52"/>
    </row>
    <row r="942" spans="47:47" x14ac:dyDescent="0.2">
      <c r="AU942" s="52"/>
    </row>
    <row r="943" spans="47:47" x14ac:dyDescent="0.2">
      <c r="AU943" s="52"/>
    </row>
    <row r="944" spans="47:47" x14ac:dyDescent="0.2">
      <c r="AU944" s="52"/>
    </row>
    <row r="945" spans="47:47" x14ac:dyDescent="0.2">
      <c r="AU945" s="52"/>
    </row>
    <row r="946" spans="47:47" x14ac:dyDescent="0.2">
      <c r="AU946" s="52"/>
    </row>
    <row r="947" spans="47:47" x14ac:dyDescent="0.2">
      <c r="AU947" s="52"/>
    </row>
    <row r="948" spans="47:47" x14ac:dyDescent="0.2">
      <c r="AU948" s="52"/>
    </row>
    <row r="949" spans="47:47" x14ac:dyDescent="0.2">
      <c r="AU949" s="52"/>
    </row>
    <row r="950" spans="47:47" x14ac:dyDescent="0.2">
      <c r="AU950" s="52"/>
    </row>
    <row r="951" spans="47:47" x14ac:dyDescent="0.2">
      <c r="AU951" s="52"/>
    </row>
    <row r="952" spans="47:47" x14ac:dyDescent="0.2">
      <c r="AU952" s="52"/>
    </row>
    <row r="953" spans="47:47" x14ac:dyDescent="0.2">
      <c r="AU953" s="52"/>
    </row>
    <row r="954" spans="47:47" x14ac:dyDescent="0.2">
      <c r="AU954" s="52"/>
    </row>
    <row r="955" spans="47:47" x14ac:dyDescent="0.2">
      <c r="AU955" s="52"/>
    </row>
    <row r="956" spans="47:47" x14ac:dyDescent="0.2">
      <c r="AU956" s="52"/>
    </row>
    <row r="957" spans="47:47" x14ac:dyDescent="0.2">
      <c r="AU957" s="52"/>
    </row>
    <row r="958" spans="47:47" x14ac:dyDescent="0.2">
      <c r="AU958" s="52"/>
    </row>
    <row r="959" spans="47:47" x14ac:dyDescent="0.2">
      <c r="AU959" s="52"/>
    </row>
    <row r="960" spans="47:47" x14ac:dyDescent="0.2">
      <c r="AU960" s="52"/>
    </row>
    <row r="961" spans="47:47" x14ac:dyDescent="0.2">
      <c r="AU961" s="52"/>
    </row>
    <row r="962" spans="47:47" x14ac:dyDescent="0.2">
      <c r="AU962" s="52"/>
    </row>
    <row r="963" spans="47:47" x14ac:dyDescent="0.2">
      <c r="AU963" s="52"/>
    </row>
    <row r="964" spans="47:47" x14ac:dyDescent="0.2">
      <c r="AU964" s="52"/>
    </row>
    <row r="965" spans="47:47" x14ac:dyDescent="0.2">
      <c r="AU965" s="52"/>
    </row>
    <row r="966" spans="47:47" x14ac:dyDescent="0.2">
      <c r="AU966" s="52"/>
    </row>
    <row r="967" spans="47:47" x14ac:dyDescent="0.2">
      <c r="AU967" s="52"/>
    </row>
    <row r="968" spans="47:47" x14ac:dyDescent="0.2">
      <c r="AU968" s="52"/>
    </row>
    <row r="969" spans="47:47" x14ac:dyDescent="0.2">
      <c r="AU969" s="52"/>
    </row>
    <row r="970" spans="47:47" x14ac:dyDescent="0.2">
      <c r="AU970" s="52"/>
    </row>
    <row r="971" spans="47:47" x14ac:dyDescent="0.2">
      <c r="AU971" s="52"/>
    </row>
    <row r="972" spans="47:47" x14ac:dyDescent="0.2">
      <c r="AU972" s="52"/>
    </row>
    <row r="973" spans="47:47" x14ac:dyDescent="0.2">
      <c r="AU973" s="52"/>
    </row>
    <row r="974" spans="47:47" x14ac:dyDescent="0.2">
      <c r="AU974" s="52"/>
    </row>
    <row r="975" spans="47:47" x14ac:dyDescent="0.2">
      <c r="AU975" s="52"/>
    </row>
    <row r="976" spans="47:47" x14ac:dyDescent="0.2">
      <c r="AU976" s="52"/>
    </row>
    <row r="977" spans="47:47" x14ac:dyDescent="0.2">
      <c r="AU977" s="52"/>
    </row>
    <row r="978" spans="47:47" x14ac:dyDescent="0.2">
      <c r="AU978" s="52"/>
    </row>
    <row r="979" spans="47:47" x14ac:dyDescent="0.2">
      <c r="AU979" s="52"/>
    </row>
    <row r="980" spans="47:47" x14ac:dyDescent="0.2">
      <c r="AU980" s="52"/>
    </row>
    <row r="981" spans="47:47" x14ac:dyDescent="0.2">
      <c r="AU981" s="52"/>
    </row>
    <row r="982" spans="47:47" x14ac:dyDescent="0.2">
      <c r="AU982" s="52"/>
    </row>
    <row r="983" spans="47:47" x14ac:dyDescent="0.2">
      <c r="AU983" s="52"/>
    </row>
    <row r="984" spans="47:47" x14ac:dyDescent="0.2">
      <c r="AU984" s="52"/>
    </row>
    <row r="985" spans="47:47" x14ac:dyDescent="0.2">
      <c r="AU985" s="52"/>
    </row>
    <row r="986" spans="47:47" x14ac:dyDescent="0.2">
      <c r="AU986" s="52"/>
    </row>
    <row r="987" spans="47:47" x14ac:dyDescent="0.2">
      <c r="AU987" s="52"/>
    </row>
    <row r="988" spans="47:47" x14ac:dyDescent="0.2">
      <c r="AU988" s="52"/>
    </row>
    <row r="989" spans="47:47" x14ac:dyDescent="0.2">
      <c r="AU989" s="52"/>
    </row>
    <row r="990" spans="47:47" x14ac:dyDescent="0.2">
      <c r="AU990" s="52"/>
    </row>
    <row r="991" spans="47:47" x14ac:dyDescent="0.2">
      <c r="AU991" s="52"/>
    </row>
    <row r="992" spans="47:47" x14ac:dyDescent="0.2">
      <c r="AU992" s="52"/>
    </row>
    <row r="993" spans="47:47" x14ac:dyDescent="0.2">
      <c r="AU993" s="52"/>
    </row>
    <row r="994" spans="47:47" x14ac:dyDescent="0.2">
      <c r="AU994" s="52"/>
    </row>
    <row r="995" spans="47:47" x14ac:dyDescent="0.2">
      <c r="AU995" s="52"/>
    </row>
    <row r="996" spans="47:47" x14ac:dyDescent="0.2">
      <c r="AU996" s="52"/>
    </row>
    <row r="997" spans="47:47" x14ac:dyDescent="0.2">
      <c r="AU997" s="52"/>
    </row>
    <row r="998" spans="47:47" x14ac:dyDescent="0.2">
      <c r="AU998" s="52"/>
    </row>
    <row r="999" spans="47:47" x14ac:dyDescent="0.2">
      <c r="AU999" s="52"/>
    </row>
    <row r="1000" spans="47:47" x14ac:dyDescent="0.2">
      <c r="AU1000" s="52"/>
    </row>
    <row r="1001" spans="47:47" x14ac:dyDescent="0.2">
      <c r="AU1001" s="52"/>
    </row>
    <row r="1002" spans="47:47" x14ac:dyDescent="0.2">
      <c r="AU1002" s="52"/>
    </row>
    <row r="1003" spans="47:47" x14ac:dyDescent="0.2">
      <c r="AU1003" s="52"/>
    </row>
    <row r="1004" spans="47:47" x14ac:dyDescent="0.2">
      <c r="AU1004" s="52"/>
    </row>
    <row r="1005" spans="47:47" x14ac:dyDescent="0.2">
      <c r="AU1005" s="52"/>
    </row>
    <row r="1006" spans="47:47" x14ac:dyDescent="0.2">
      <c r="AU1006" s="52"/>
    </row>
    <row r="1007" spans="47:47" x14ac:dyDescent="0.2">
      <c r="AU1007" s="52"/>
    </row>
    <row r="1008" spans="47:47" x14ac:dyDescent="0.2">
      <c r="AU1008" s="52"/>
    </row>
    <row r="1009" spans="47:47" x14ac:dyDescent="0.2">
      <c r="AU1009" s="52"/>
    </row>
    <row r="1010" spans="47:47" x14ac:dyDescent="0.2">
      <c r="AU1010" s="52"/>
    </row>
    <row r="1011" spans="47:47" x14ac:dyDescent="0.2">
      <c r="AU1011" s="52"/>
    </row>
    <row r="1012" spans="47:47" x14ac:dyDescent="0.2">
      <c r="AU1012" s="52"/>
    </row>
    <row r="1013" spans="47:47" x14ac:dyDescent="0.2">
      <c r="AU1013" s="52"/>
    </row>
    <row r="1014" spans="47:47" x14ac:dyDescent="0.2">
      <c r="AU1014" s="52"/>
    </row>
    <row r="1015" spans="47:47" x14ac:dyDescent="0.2">
      <c r="AU1015" s="52"/>
    </row>
    <row r="1016" spans="47:47" x14ac:dyDescent="0.2">
      <c r="AU1016" s="52"/>
    </row>
    <row r="1017" spans="47:47" x14ac:dyDescent="0.2">
      <c r="AU1017" s="52"/>
    </row>
    <row r="1018" spans="47:47" x14ac:dyDescent="0.2">
      <c r="AU1018" s="52"/>
    </row>
    <row r="1019" spans="47:47" x14ac:dyDescent="0.2">
      <c r="AU1019" s="52"/>
    </row>
    <row r="1020" spans="47:47" x14ac:dyDescent="0.2">
      <c r="AU1020" s="52"/>
    </row>
    <row r="1021" spans="47:47" x14ac:dyDescent="0.2">
      <c r="AU1021" s="52"/>
    </row>
    <row r="1022" spans="47:47" x14ac:dyDescent="0.2">
      <c r="AU1022" s="52"/>
    </row>
    <row r="1023" spans="47:47" x14ac:dyDescent="0.2">
      <c r="AU1023" s="52"/>
    </row>
    <row r="1024" spans="47:47" x14ac:dyDescent="0.2">
      <c r="AU1024" s="52"/>
    </row>
    <row r="1025" spans="47:47" x14ac:dyDescent="0.2">
      <c r="AU1025" s="52"/>
    </row>
    <row r="1026" spans="47:47" x14ac:dyDescent="0.2">
      <c r="AU1026" s="52"/>
    </row>
    <row r="1027" spans="47:47" x14ac:dyDescent="0.2">
      <c r="AU1027" s="52"/>
    </row>
    <row r="1028" spans="47:47" x14ac:dyDescent="0.2">
      <c r="AU1028" s="52"/>
    </row>
    <row r="1029" spans="47:47" x14ac:dyDescent="0.2">
      <c r="AU1029" s="52"/>
    </row>
    <row r="1030" spans="47:47" x14ac:dyDescent="0.2">
      <c r="AU1030" s="52"/>
    </row>
    <row r="1031" spans="47:47" x14ac:dyDescent="0.2">
      <c r="AU1031" s="52"/>
    </row>
    <row r="1032" spans="47:47" x14ac:dyDescent="0.2">
      <c r="AU1032" s="52"/>
    </row>
    <row r="1033" spans="47:47" x14ac:dyDescent="0.2">
      <c r="AU1033" s="52"/>
    </row>
    <row r="1034" spans="47:47" x14ac:dyDescent="0.2">
      <c r="AU1034" s="52"/>
    </row>
    <row r="1035" spans="47:47" x14ac:dyDescent="0.2">
      <c r="AU1035" s="52"/>
    </row>
    <row r="1036" spans="47:47" x14ac:dyDescent="0.2">
      <c r="AU1036" s="52"/>
    </row>
    <row r="1037" spans="47:47" x14ac:dyDescent="0.2">
      <c r="AU1037" s="52"/>
    </row>
    <row r="1038" spans="47:47" x14ac:dyDescent="0.2">
      <c r="AU1038" s="52"/>
    </row>
    <row r="1039" spans="47:47" x14ac:dyDescent="0.2">
      <c r="AU1039" s="52"/>
    </row>
    <row r="1040" spans="47:47" x14ac:dyDescent="0.2">
      <c r="AU1040" s="52"/>
    </row>
    <row r="1041" spans="47:47" x14ac:dyDescent="0.2">
      <c r="AU1041" s="52"/>
    </row>
    <row r="1042" spans="47:47" x14ac:dyDescent="0.2">
      <c r="AU1042" s="52"/>
    </row>
    <row r="1043" spans="47:47" x14ac:dyDescent="0.2">
      <c r="AU1043" s="52"/>
    </row>
    <row r="1044" spans="47:47" x14ac:dyDescent="0.2">
      <c r="AU1044" s="52"/>
    </row>
    <row r="1045" spans="47:47" x14ac:dyDescent="0.2">
      <c r="AU1045" s="52"/>
    </row>
    <row r="1046" spans="47:47" x14ac:dyDescent="0.2">
      <c r="AU1046" s="52"/>
    </row>
    <row r="1047" spans="47:47" x14ac:dyDescent="0.2">
      <c r="AU1047" s="52"/>
    </row>
    <row r="1048" spans="47:47" x14ac:dyDescent="0.2">
      <c r="AU1048" s="52"/>
    </row>
    <row r="1049" spans="47:47" x14ac:dyDescent="0.2">
      <c r="AU1049" s="52"/>
    </row>
    <row r="1050" spans="47:47" x14ac:dyDescent="0.2">
      <c r="AU1050" s="52"/>
    </row>
    <row r="1051" spans="47:47" x14ac:dyDescent="0.2">
      <c r="AU1051" s="52"/>
    </row>
    <row r="1052" spans="47:47" x14ac:dyDescent="0.2">
      <c r="AU1052" s="52"/>
    </row>
    <row r="1053" spans="47:47" x14ac:dyDescent="0.2">
      <c r="AU1053" s="52"/>
    </row>
    <row r="1054" spans="47:47" x14ac:dyDescent="0.2">
      <c r="AU1054" s="52"/>
    </row>
    <row r="1055" spans="47:47" x14ac:dyDescent="0.2">
      <c r="AU1055" s="52"/>
    </row>
    <row r="1056" spans="47:47" x14ac:dyDescent="0.2">
      <c r="AU1056" s="52"/>
    </row>
    <row r="1057" spans="47:47" x14ac:dyDescent="0.2">
      <c r="AU1057" s="52"/>
    </row>
    <row r="1058" spans="47:47" x14ac:dyDescent="0.2">
      <c r="AU1058" s="52"/>
    </row>
    <row r="1059" spans="47:47" x14ac:dyDescent="0.2">
      <c r="AU1059" s="52"/>
    </row>
    <row r="1060" spans="47:47" x14ac:dyDescent="0.2">
      <c r="AU1060" s="52"/>
    </row>
    <row r="1061" spans="47:47" x14ac:dyDescent="0.2">
      <c r="AU1061" s="52"/>
    </row>
    <row r="1062" spans="47:47" x14ac:dyDescent="0.2">
      <c r="AU1062" s="52"/>
    </row>
    <row r="1063" spans="47:47" x14ac:dyDescent="0.2">
      <c r="AU1063" s="52"/>
    </row>
    <row r="1064" spans="47:47" x14ac:dyDescent="0.2">
      <c r="AU1064" s="52"/>
    </row>
    <row r="1065" spans="47:47" x14ac:dyDescent="0.2">
      <c r="AU1065" s="52"/>
    </row>
    <row r="1066" spans="47:47" x14ac:dyDescent="0.2">
      <c r="AU1066" s="52"/>
    </row>
    <row r="1067" spans="47:47" x14ac:dyDescent="0.2">
      <c r="AU1067" s="52"/>
    </row>
    <row r="1068" spans="47:47" x14ac:dyDescent="0.2">
      <c r="AU1068" s="52"/>
    </row>
    <row r="1069" spans="47:47" x14ac:dyDescent="0.2">
      <c r="AU1069" s="52"/>
    </row>
    <row r="1070" spans="47:47" x14ac:dyDescent="0.2">
      <c r="AU1070" s="52"/>
    </row>
    <row r="1071" spans="47:47" x14ac:dyDescent="0.2">
      <c r="AU1071" s="52"/>
    </row>
    <row r="1072" spans="47:47" x14ac:dyDescent="0.2">
      <c r="AU1072" s="52"/>
    </row>
    <row r="1073" spans="47:47" x14ac:dyDescent="0.2">
      <c r="AU1073" s="52"/>
    </row>
    <row r="1074" spans="47:47" x14ac:dyDescent="0.2">
      <c r="AU1074" s="52"/>
    </row>
    <row r="1075" spans="47:47" x14ac:dyDescent="0.2">
      <c r="AU1075" s="52"/>
    </row>
    <row r="1076" spans="47:47" x14ac:dyDescent="0.2">
      <c r="AU1076" s="52"/>
    </row>
    <row r="1077" spans="47:47" x14ac:dyDescent="0.2">
      <c r="AU1077" s="52"/>
    </row>
    <row r="1078" spans="47:47" x14ac:dyDescent="0.2">
      <c r="AU1078" s="52"/>
    </row>
    <row r="1079" spans="47:47" x14ac:dyDescent="0.2">
      <c r="AU1079" s="52"/>
    </row>
    <row r="1080" spans="47:47" x14ac:dyDescent="0.2">
      <c r="AU1080" s="52"/>
    </row>
    <row r="1081" spans="47:47" x14ac:dyDescent="0.2">
      <c r="AU1081" s="52"/>
    </row>
    <row r="1082" spans="47:47" x14ac:dyDescent="0.2">
      <c r="AU1082" s="52"/>
    </row>
    <row r="1083" spans="47:47" x14ac:dyDescent="0.2">
      <c r="AU1083" s="52"/>
    </row>
    <row r="1084" spans="47:47" x14ac:dyDescent="0.2">
      <c r="AU1084" s="52"/>
    </row>
    <row r="1085" spans="47:47" x14ac:dyDescent="0.2">
      <c r="AU1085" s="52"/>
    </row>
    <row r="1086" spans="47:47" x14ac:dyDescent="0.2">
      <c r="AU1086" s="52"/>
    </row>
    <row r="1087" spans="47:47" x14ac:dyDescent="0.2">
      <c r="AU1087" s="52"/>
    </row>
    <row r="1088" spans="47:47" x14ac:dyDescent="0.2">
      <c r="AU1088" s="52"/>
    </row>
    <row r="1089" spans="47:47" x14ac:dyDescent="0.2">
      <c r="AU1089" s="52"/>
    </row>
    <row r="1090" spans="47:47" x14ac:dyDescent="0.2">
      <c r="AU1090" s="52"/>
    </row>
    <row r="1091" spans="47:47" x14ac:dyDescent="0.2">
      <c r="AU1091" s="52"/>
    </row>
    <row r="1092" spans="47:47" x14ac:dyDescent="0.2">
      <c r="AU1092" s="52"/>
    </row>
    <row r="1093" spans="47:47" x14ac:dyDescent="0.2">
      <c r="AU1093" s="52"/>
    </row>
    <row r="1094" spans="47:47" x14ac:dyDescent="0.2">
      <c r="AU1094" s="52"/>
    </row>
    <row r="1095" spans="47:47" x14ac:dyDescent="0.2">
      <c r="AU1095" s="52"/>
    </row>
    <row r="1096" spans="47:47" x14ac:dyDescent="0.2">
      <c r="AU1096" s="52"/>
    </row>
    <row r="1097" spans="47:47" x14ac:dyDescent="0.2">
      <c r="AU1097" s="52"/>
    </row>
    <row r="1098" spans="47:47" x14ac:dyDescent="0.2">
      <c r="AU1098" s="52"/>
    </row>
    <row r="1099" spans="47:47" x14ac:dyDescent="0.2">
      <c r="AU1099" s="52"/>
    </row>
    <row r="1100" spans="47:47" x14ac:dyDescent="0.2">
      <c r="AU1100" s="52"/>
    </row>
    <row r="1101" spans="47:47" x14ac:dyDescent="0.2">
      <c r="AU1101" s="52"/>
    </row>
    <row r="1102" spans="47:47" x14ac:dyDescent="0.2">
      <c r="AU1102" s="52"/>
    </row>
    <row r="1103" spans="47:47" x14ac:dyDescent="0.2">
      <c r="AU1103" s="52"/>
    </row>
    <row r="1104" spans="47:47" x14ac:dyDescent="0.2">
      <c r="AU1104" s="52"/>
    </row>
    <row r="1105" spans="47:47" x14ac:dyDescent="0.2">
      <c r="AU1105" s="52"/>
    </row>
    <row r="1106" spans="47:47" x14ac:dyDescent="0.2">
      <c r="AU1106" s="52"/>
    </row>
    <row r="1107" spans="47:47" x14ac:dyDescent="0.2">
      <c r="AU1107" s="52"/>
    </row>
    <row r="1108" spans="47:47" x14ac:dyDescent="0.2">
      <c r="AU1108" s="52"/>
    </row>
    <row r="1109" spans="47:47" x14ac:dyDescent="0.2">
      <c r="AU1109" s="52"/>
    </row>
    <row r="1110" spans="47:47" x14ac:dyDescent="0.2">
      <c r="AU1110" s="52"/>
    </row>
    <row r="1111" spans="47:47" x14ac:dyDescent="0.2">
      <c r="AU1111" s="52"/>
    </row>
    <row r="1112" spans="47:47" x14ac:dyDescent="0.2">
      <c r="AU1112" s="52"/>
    </row>
    <row r="1113" spans="47:47" x14ac:dyDescent="0.2">
      <c r="AU1113" s="52"/>
    </row>
    <row r="1114" spans="47:47" x14ac:dyDescent="0.2">
      <c r="AU1114" s="52"/>
    </row>
    <row r="1115" spans="47:47" x14ac:dyDescent="0.2">
      <c r="AU1115" s="52"/>
    </row>
    <row r="1116" spans="47:47" x14ac:dyDescent="0.2">
      <c r="AU1116" s="52"/>
    </row>
    <row r="1117" spans="47:47" x14ac:dyDescent="0.2">
      <c r="AU1117" s="52"/>
    </row>
    <row r="1118" spans="47:47" x14ac:dyDescent="0.2">
      <c r="AU1118" s="52"/>
    </row>
    <row r="1119" spans="47:47" x14ac:dyDescent="0.2">
      <c r="AU1119" s="52"/>
    </row>
    <row r="1120" spans="47:47" x14ac:dyDescent="0.2">
      <c r="AU1120" s="52"/>
    </row>
    <row r="1121" spans="47:47" x14ac:dyDescent="0.2">
      <c r="AU1121" s="52"/>
    </row>
    <row r="1122" spans="47:47" x14ac:dyDescent="0.2">
      <c r="AU1122" s="52"/>
    </row>
    <row r="1123" spans="47:47" x14ac:dyDescent="0.2">
      <c r="AU1123" s="52"/>
    </row>
    <row r="1124" spans="47:47" x14ac:dyDescent="0.2">
      <c r="AU1124" s="52"/>
    </row>
    <row r="1125" spans="47:47" x14ac:dyDescent="0.2">
      <c r="AU1125" s="52"/>
    </row>
    <row r="1126" spans="47:47" x14ac:dyDescent="0.2">
      <c r="AU1126" s="52"/>
    </row>
    <row r="1127" spans="47:47" x14ac:dyDescent="0.2">
      <c r="AU1127" s="52"/>
    </row>
    <row r="1128" spans="47:47" x14ac:dyDescent="0.2">
      <c r="AU1128" s="52"/>
    </row>
    <row r="1129" spans="47:47" x14ac:dyDescent="0.2">
      <c r="AU1129" s="52"/>
    </row>
    <row r="1130" spans="47:47" x14ac:dyDescent="0.2">
      <c r="AU1130" s="52"/>
    </row>
    <row r="1131" spans="47:47" x14ac:dyDescent="0.2">
      <c r="AU1131" s="52"/>
    </row>
    <row r="1132" spans="47:47" x14ac:dyDescent="0.2">
      <c r="AU1132" s="52"/>
    </row>
    <row r="1133" spans="47:47" x14ac:dyDescent="0.2">
      <c r="AU1133" s="52"/>
    </row>
    <row r="1134" spans="47:47" x14ac:dyDescent="0.2">
      <c r="AU1134" s="52"/>
    </row>
    <row r="1135" spans="47:47" x14ac:dyDescent="0.2">
      <c r="AU1135" s="52"/>
    </row>
    <row r="1136" spans="47:47" x14ac:dyDescent="0.2">
      <c r="AU1136" s="52"/>
    </row>
    <row r="1137" spans="47:47" x14ac:dyDescent="0.2">
      <c r="AU1137" s="52"/>
    </row>
    <row r="1138" spans="47:47" x14ac:dyDescent="0.2">
      <c r="AU1138" s="52"/>
    </row>
    <row r="1139" spans="47:47" x14ac:dyDescent="0.2">
      <c r="AU1139" s="52"/>
    </row>
    <row r="1140" spans="47:47" x14ac:dyDescent="0.2">
      <c r="AU1140" s="52"/>
    </row>
    <row r="1141" spans="47:47" x14ac:dyDescent="0.2">
      <c r="AU1141" s="52"/>
    </row>
    <row r="1142" spans="47:47" x14ac:dyDescent="0.2">
      <c r="AU1142" s="52"/>
    </row>
    <row r="1143" spans="47:47" x14ac:dyDescent="0.2">
      <c r="AU1143" s="52"/>
    </row>
    <row r="1144" spans="47:47" x14ac:dyDescent="0.2">
      <c r="AU1144" s="52"/>
    </row>
    <row r="1145" spans="47:47" x14ac:dyDescent="0.2">
      <c r="AU1145" s="52"/>
    </row>
    <row r="1146" spans="47:47" x14ac:dyDescent="0.2">
      <c r="AU1146" s="52"/>
    </row>
    <row r="1147" spans="47:47" x14ac:dyDescent="0.2">
      <c r="AU1147" s="52"/>
    </row>
    <row r="1148" spans="47:47" x14ac:dyDescent="0.2">
      <c r="AU1148" s="52"/>
    </row>
    <row r="1149" spans="47:47" x14ac:dyDescent="0.2">
      <c r="AU1149" s="52"/>
    </row>
    <row r="1150" spans="47:47" x14ac:dyDescent="0.2">
      <c r="AU1150" s="52"/>
    </row>
    <row r="1151" spans="47:47" x14ac:dyDescent="0.2">
      <c r="AU1151" s="52"/>
    </row>
    <row r="1152" spans="47:47" x14ac:dyDescent="0.2">
      <c r="AU1152" s="52"/>
    </row>
    <row r="1153" spans="47:47" x14ac:dyDescent="0.2">
      <c r="AU1153" s="52"/>
    </row>
    <row r="1154" spans="47:47" x14ac:dyDescent="0.2">
      <c r="AU1154" s="52"/>
    </row>
    <row r="1155" spans="47:47" x14ac:dyDescent="0.2">
      <c r="AU1155" s="52"/>
    </row>
    <row r="1156" spans="47:47" x14ac:dyDescent="0.2">
      <c r="AU1156" s="52"/>
    </row>
    <row r="1157" spans="47:47" x14ac:dyDescent="0.2">
      <c r="AU1157" s="52"/>
    </row>
    <row r="1158" spans="47:47" x14ac:dyDescent="0.2">
      <c r="AU1158" s="52"/>
    </row>
    <row r="1159" spans="47:47" x14ac:dyDescent="0.2">
      <c r="AU1159" s="52"/>
    </row>
    <row r="1160" spans="47:47" x14ac:dyDescent="0.2">
      <c r="AU1160" s="52"/>
    </row>
    <row r="1161" spans="47:47" x14ac:dyDescent="0.2">
      <c r="AU1161" s="52"/>
    </row>
    <row r="1162" spans="47:47" x14ac:dyDescent="0.2">
      <c r="AU1162" s="52"/>
    </row>
    <row r="1163" spans="47:47" x14ac:dyDescent="0.2">
      <c r="AU1163" s="52"/>
    </row>
    <row r="1164" spans="47:47" x14ac:dyDescent="0.2">
      <c r="AU1164" s="52"/>
    </row>
    <row r="1165" spans="47:47" x14ac:dyDescent="0.2">
      <c r="AU1165" s="52"/>
    </row>
    <row r="1166" spans="47:47" x14ac:dyDescent="0.2">
      <c r="AU1166" s="52"/>
    </row>
    <row r="1167" spans="47:47" x14ac:dyDescent="0.2">
      <c r="AU1167" s="52"/>
    </row>
    <row r="1168" spans="47:47" x14ac:dyDescent="0.2">
      <c r="AU1168" s="52"/>
    </row>
    <row r="1169" spans="47:47" x14ac:dyDescent="0.2">
      <c r="AU1169" s="52"/>
    </row>
    <row r="1170" spans="47:47" x14ac:dyDescent="0.2">
      <c r="AU1170" s="52"/>
    </row>
    <row r="1171" spans="47:47" x14ac:dyDescent="0.2">
      <c r="AU1171" s="52"/>
    </row>
    <row r="1172" spans="47:47" x14ac:dyDescent="0.2">
      <c r="AU1172" s="52"/>
    </row>
    <row r="1173" spans="47:47" x14ac:dyDescent="0.2">
      <c r="AU1173" s="52"/>
    </row>
    <row r="1174" spans="47:47" x14ac:dyDescent="0.2">
      <c r="AU1174" s="52"/>
    </row>
    <row r="1175" spans="47:47" x14ac:dyDescent="0.2">
      <c r="AU1175" s="52"/>
    </row>
    <row r="1176" spans="47:47" x14ac:dyDescent="0.2">
      <c r="AU1176" s="52"/>
    </row>
    <row r="1177" spans="47:47" x14ac:dyDescent="0.2">
      <c r="AU1177" s="52"/>
    </row>
    <row r="1178" spans="47:47" x14ac:dyDescent="0.2">
      <c r="AU1178" s="52"/>
    </row>
    <row r="1179" spans="47:47" x14ac:dyDescent="0.2">
      <c r="AU1179" s="52"/>
    </row>
    <row r="1180" spans="47:47" x14ac:dyDescent="0.2">
      <c r="AU1180" s="52"/>
    </row>
    <row r="1181" spans="47:47" x14ac:dyDescent="0.2">
      <c r="AU1181" s="52"/>
    </row>
    <row r="1182" spans="47:47" x14ac:dyDescent="0.2">
      <c r="AU1182" s="52"/>
    </row>
    <row r="1183" spans="47:47" x14ac:dyDescent="0.2">
      <c r="AU1183" s="52"/>
    </row>
    <row r="1184" spans="47:47" x14ac:dyDescent="0.2">
      <c r="AU1184" s="52"/>
    </row>
    <row r="1185" spans="47:47" x14ac:dyDescent="0.2">
      <c r="AU1185" s="52"/>
    </row>
    <row r="1186" spans="47:47" x14ac:dyDescent="0.2">
      <c r="AU1186" s="52"/>
    </row>
    <row r="1187" spans="47:47" x14ac:dyDescent="0.2">
      <c r="AU1187" s="52"/>
    </row>
    <row r="1188" spans="47:47" x14ac:dyDescent="0.2">
      <c r="AU1188" s="52"/>
    </row>
    <row r="1189" spans="47:47" x14ac:dyDescent="0.2">
      <c r="AU1189" s="52"/>
    </row>
    <row r="1190" spans="47:47" x14ac:dyDescent="0.2">
      <c r="AU1190" s="52"/>
    </row>
    <row r="1191" spans="47:47" x14ac:dyDescent="0.2">
      <c r="AU1191" s="52"/>
    </row>
    <row r="1192" spans="47:47" x14ac:dyDescent="0.2">
      <c r="AU1192" s="52"/>
    </row>
    <row r="1193" spans="47:47" x14ac:dyDescent="0.2">
      <c r="AU1193" s="52"/>
    </row>
    <row r="1194" spans="47:47" x14ac:dyDescent="0.2">
      <c r="AU1194" s="52"/>
    </row>
    <row r="1195" spans="47:47" x14ac:dyDescent="0.2">
      <c r="AU1195" s="52"/>
    </row>
    <row r="1196" spans="47:47" x14ac:dyDescent="0.2">
      <c r="AU1196" s="52"/>
    </row>
    <row r="1197" spans="47:47" x14ac:dyDescent="0.2">
      <c r="AU1197" s="52"/>
    </row>
    <row r="1198" spans="47:47" x14ac:dyDescent="0.2">
      <c r="AU1198" s="52"/>
    </row>
    <row r="1199" spans="47:47" x14ac:dyDescent="0.2">
      <c r="AU1199" s="52"/>
    </row>
    <row r="1200" spans="47:47" x14ac:dyDescent="0.2">
      <c r="AU1200" s="52"/>
    </row>
    <row r="1201" spans="47:47" x14ac:dyDescent="0.2">
      <c r="AU1201" s="52"/>
    </row>
    <row r="1202" spans="47:47" x14ac:dyDescent="0.2">
      <c r="AU1202" s="52"/>
    </row>
    <row r="1203" spans="47:47" x14ac:dyDescent="0.2">
      <c r="AU1203" s="52"/>
    </row>
    <row r="1204" spans="47:47" x14ac:dyDescent="0.2">
      <c r="AU1204" s="52"/>
    </row>
    <row r="1205" spans="47:47" x14ac:dyDescent="0.2">
      <c r="AU1205" s="52"/>
    </row>
    <row r="1206" spans="47:47" x14ac:dyDescent="0.2">
      <c r="AU1206" s="52"/>
    </row>
    <row r="1207" spans="47:47" x14ac:dyDescent="0.2">
      <c r="AU1207" s="52"/>
    </row>
    <row r="1208" spans="47:47" x14ac:dyDescent="0.2">
      <c r="AU1208" s="52"/>
    </row>
    <row r="1209" spans="47:47" x14ac:dyDescent="0.2">
      <c r="AU1209" s="52"/>
    </row>
    <row r="1210" spans="47:47" x14ac:dyDescent="0.2">
      <c r="AU1210" s="52"/>
    </row>
    <row r="1211" spans="47:47" x14ac:dyDescent="0.2">
      <c r="AU1211" s="52"/>
    </row>
    <row r="1212" spans="47:47" x14ac:dyDescent="0.2">
      <c r="AU1212" s="52"/>
    </row>
    <row r="1213" spans="47:47" x14ac:dyDescent="0.2">
      <c r="AU1213" s="52"/>
    </row>
    <row r="1214" spans="47:47" x14ac:dyDescent="0.2">
      <c r="AU1214" s="52"/>
    </row>
    <row r="1215" spans="47:47" x14ac:dyDescent="0.2">
      <c r="AU1215" s="52"/>
    </row>
    <row r="1216" spans="47:47" x14ac:dyDescent="0.2">
      <c r="AU1216" s="52"/>
    </row>
    <row r="1217" spans="47:47" x14ac:dyDescent="0.2">
      <c r="AU1217" s="52"/>
    </row>
    <row r="1218" spans="47:47" x14ac:dyDescent="0.2">
      <c r="AU1218" s="52"/>
    </row>
    <row r="1219" spans="47:47" x14ac:dyDescent="0.2">
      <c r="AU1219" s="52"/>
    </row>
    <row r="1220" spans="47:47" x14ac:dyDescent="0.2">
      <c r="AU1220" s="52"/>
    </row>
    <row r="1221" spans="47:47" x14ac:dyDescent="0.2">
      <c r="AU1221" s="52"/>
    </row>
    <row r="1222" spans="47:47" x14ac:dyDescent="0.2">
      <c r="AU1222" s="52"/>
    </row>
    <row r="1223" spans="47:47" x14ac:dyDescent="0.2">
      <c r="AU1223" s="52"/>
    </row>
    <row r="1224" spans="47:47" x14ac:dyDescent="0.2">
      <c r="AU1224" s="52"/>
    </row>
    <row r="1225" spans="47:47" x14ac:dyDescent="0.2">
      <c r="AU1225" s="52"/>
    </row>
    <row r="1226" spans="47:47" x14ac:dyDescent="0.2">
      <c r="AU1226" s="52"/>
    </row>
    <row r="1227" spans="47:47" x14ac:dyDescent="0.2">
      <c r="AU1227" s="52"/>
    </row>
    <row r="1228" spans="47:47" x14ac:dyDescent="0.2">
      <c r="AU1228" s="52"/>
    </row>
    <row r="1229" spans="47:47" x14ac:dyDescent="0.2">
      <c r="AU1229" s="52"/>
    </row>
    <row r="1230" spans="47:47" x14ac:dyDescent="0.2">
      <c r="AU1230" s="52"/>
    </row>
    <row r="1231" spans="47:47" x14ac:dyDescent="0.2">
      <c r="AU1231" s="52"/>
    </row>
    <row r="1232" spans="47:47" x14ac:dyDescent="0.2">
      <c r="AU1232" s="52"/>
    </row>
    <row r="1233" spans="47:47" x14ac:dyDescent="0.2">
      <c r="AU1233" s="52"/>
    </row>
    <row r="1234" spans="47:47" x14ac:dyDescent="0.2">
      <c r="AU1234" s="52"/>
    </row>
    <row r="1235" spans="47:47" x14ac:dyDescent="0.2">
      <c r="AU1235" s="52"/>
    </row>
    <row r="1236" spans="47:47" x14ac:dyDescent="0.2">
      <c r="AU1236" s="52"/>
    </row>
    <row r="1237" spans="47:47" x14ac:dyDescent="0.2">
      <c r="AU1237" s="52"/>
    </row>
    <row r="1238" spans="47:47" x14ac:dyDescent="0.2">
      <c r="AU1238" s="52"/>
    </row>
    <row r="1239" spans="47:47" x14ac:dyDescent="0.2">
      <c r="AU1239" s="52"/>
    </row>
    <row r="1240" spans="47:47" x14ac:dyDescent="0.2">
      <c r="AU1240" s="52"/>
    </row>
    <row r="1241" spans="47:47" x14ac:dyDescent="0.2">
      <c r="AU1241" s="52"/>
    </row>
    <row r="1242" spans="47:47" x14ac:dyDescent="0.2">
      <c r="AU1242" s="52"/>
    </row>
    <row r="1243" spans="47:47" x14ac:dyDescent="0.2">
      <c r="AU1243" s="52"/>
    </row>
    <row r="1244" spans="47:47" x14ac:dyDescent="0.2">
      <c r="AU1244" s="52"/>
    </row>
    <row r="1245" spans="47:47" x14ac:dyDescent="0.2">
      <c r="AU1245" s="52"/>
    </row>
    <row r="1246" spans="47:47" x14ac:dyDescent="0.2">
      <c r="AU1246" s="52"/>
    </row>
    <row r="1247" spans="47:47" x14ac:dyDescent="0.2">
      <c r="AU1247" s="52"/>
    </row>
    <row r="1248" spans="47:47" x14ac:dyDescent="0.2">
      <c r="AU1248" s="52"/>
    </row>
    <row r="1249" spans="47:47" x14ac:dyDescent="0.2">
      <c r="AU1249" s="52"/>
    </row>
    <row r="1250" spans="47:47" x14ac:dyDescent="0.2">
      <c r="AU1250" s="52"/>
    </row>
    <row r="1251" spans="47:47" x14ac:dyDescent="0.2">
      <c r="AU1251" s="52"/>
    </row>
    <row r="1252" spans="47:47" x14ac:dyDescent="0.2">
      <c r="AU1252" s="52"/>
    </row>
    <row r="1253" spans="47:47" x14ac:dyDescent="0.2">
      <c r="AU1253" s="52"/>
    </row>
    <row r="1254" spans="47:47" x14ac:dyDescent="0.2">
      <c r="AU1254" s="52"/>
    </row>
    <row r="1255" spans="47:47" x14ac:dyDescent="0.2">
      <c r="AU1255" s="52"/>
    </row>
    <row r="1256" spans="47:47" x14ac:dyDescent="0.2">
      <c r="AU1256" s="52"/>
    </row>
    <row r="1257" spans="47:47" x14ac:dyDescent="0.2">
      <c r="AU1257" s="52"/>
    </row>
    <row r="1258" spans="47:47" x14ac:dyDescent="0.2">
      <c r="AU1258" s="52"/>
    </row>
    <row r="1259" spans="47:47" x14ac:dyDescent="0.2">
      <c r="AU1259" s="52"/>
    </row>
    <row r="1260" spans="47:47" x14ac:dyDescent="0.2">
      <c r="AU1260" s="52"/>
    </row>
    <row r="1261" spans="47:47" x14ac:dyDescent="0.2">
      <c r="AU1261" s="52"/>
    </row>
    <row r="1262" spans="47:47" x14ac:dyDescent="0.2">
      <c r="AU1262" s="52"/>
    </row>
    <row r="1263" spans="47:47" x14ac:dyDescent="0.2">
      <c r="AU1263" s="52"/>
    </row>
    <row r="1264" spans="47:47" x14ac:dyDescent="0.2">
      <c r="AU1264" s="52"/>
    </row>
    <row r="1265" spans="47:47" x14ac:dyDescent="0.2">
      <c r="AU1265" s="52"/>
    </row>
    <row r="1266" spans="47:47" x14ac:dyDescent="0.2">
      <c r="AU1266" s="52"/>
    </row>
    <row r="1267" spans="47:47" x14ac:dyDescent="0.2">
      <c r="AU1267" s="52"/>
    </row>
    <row r="1268" spans="47:47" x14ac:dyDescent="0.2">
      <c r="AU1268" s="52"/>
    </row>
    <row r="1269" spans="47:47" x14ac:dyDescent="0.2">
      <c r="AU1269" s="52"/>
    </row>
    <row r="1270" spans="47:47" x14ac:dyDescent="0.2">
      <c r="AU1270" s="52"/>
    </row>
    <row r="1271" spans="47:47" x14ac:dyDescent="0.2">
      <c r="AU1271" s="52"/>
    </row>
    <row r="1272" spans="47:47" x14ac:dyDescent="0.2">
      <c r="AU1272" s="52"/>
    </row>
    <row r="1273" spans="47:47" x14ac:dyDescent="0.2">
      <c r="AU1273" s="52"/>
    </row>
    <row r="1274" spans="47:47" x14ac:dyDescent="0.2">
      <c r="AU1274" s="52"/>
    </row>
    <row r="1275" spans="47:47" x14ac:dyDescent="0.2">
      <c r="AU1275" s="52"/>
    </row>
    <row r="1276" spans="47:47" x14ac:dyDescent="0.2">
      <c r="AU1276" s="52"/>
    </row>
    <row r="1277" spans="47:47" x14ac:dyDescent="0.2">
      <c r="AU1277" s="52"/>
    </row>
    <row r="1278" spans="47:47" x14ac:dyDescent="0.2">
      <c r="AU1278" s="52"/>
    </row>
    <row r="1279" spans="47:47" x14ac:dyDescent="0.2">
      <c r="AU1279" s="52"/>
    </row>
    <row r="1280" spans="47:47" x14ac:dyDescent="0.2">
      <c r="AU1280" s="52"/>
    </row>
    <row r="1281" spans="47:47" x14ac:dyDescent="0.2">
      <c r="AU1281" s="52"/>
    </row>
    <row r="1282" spans="47:47" x14ac:dyDescent="0.2">
      <c r="AU1282" s="52"/>
    </row>
    <row r="1283" spans="47:47" x14ac:dyDescent="0.2">
      <c r="AU1283" s="52"/>
    </row>
    <row r="1284" spans="47:47" x14ac:dyDescent="0.2">
      <c r="AU1284" s="52"/>
    </row>
    <row r="1285" spans="47:47" x14ac:dyDescent="0.2">
      <c r="AU1285" s="52"/>
    </row>
    <row r="1286" spans="47:47" x14ac:dyDescent="0.2">
      <c r="AU1286" s="52"/>
    </row>
    <row r="1287" spans="47:47" x14ac:dyDescent="0.2">
      <c r="AU1287" s="52"/>
    </row>
    <row r="1288" spans="47:47" x14ac:dyDescent="0.2">
      <c r="AU1288" s="52"/>
    </row>
    <row r="1289" spans="47:47" x14ac:dyDescent="0.2">
      <c r="AU1289" s="52"/>
    </row>
    <row r="1290" spans="47:47" x14ac:dyDescent="0.2">
      <c r="AU1290" s="52"/>
    </row>
    <row r="1291" spans="47:47" x14ac:dyDescent="0.2">
      <c r="AU1291" s="52"/>
    </row>
    <row r="1292" spans="47:47" x14ac:dyDescent="0.2">
      <c r="AU1292" s="52"/>
    </row>
    <row r="1293" spans="47:47" x14ac:dyDescent="0.2">
      <c r="AU1293" s="52"/>
    </row>
    <row r="1294" spans="47:47" x14ac:dyDescent="0.2">
      <c r="AU1294" s="52"/>
    </row>
    <row r="1295" spans="47:47" x14ac:dyDescent="0.2">
      <c r="AU1295" s="52"/>
    </row>
    <row r="1296" spans="47:47" x14ac:dyDescent="0.2">
      <c r="AU1296" s="52"/>
    </row>
    <row r="1297" spans="47:47" x14ac:dyDescent="0.2">
      <c r="AU1297" s="52"/>
    </row>
    <row r="1298" spans="47:47" x14ac:dyDescent="0.2">
      <c r="AU1298" s="52"/>
    </row>
    <row r="1299" spans="47:47" x14ac:dyDescent="0.2">
      <c r="AU1299" s="52"/>
    </row>
    <row r="1300" spans="47:47" x14ac:dyDescent="0.2">
      <c r="AU1300" s="52"/>
    </row>
    <row r="1301" spans="47:47" x14ac:dyDescent="0.2">
      <c r="AU1301" s="52"/>
    </row>
    <row r="1302" spans="47:47" x14ac:dyDescent="0.2">
      <c r="AU1302" s="52"/>
    </row>
    <row r="1303" spans="47:47" x14ac:dyDescent="0.2">
      <c r="AU1303" s="52"/>
    </row>
    <row r="1304" spans="47:47" x14ac:dyDescent="0.2">
      <c r="AU1304" s="52"/>
    </row>
    <row r="1305" spans="47:47" x14ac:dyDescent="0.2">
      <c r="AU1305" s="52"/>
    </row>
    <row r="1306" spans="47:47" x14ac:dyDescent="0.2">
      <c r="AU1306" s="52"/>
    </row>
    <row r="1307" spans="47:47" x14ac:dyDescent="0.2">
      <c r="AU1307" s="52"/>
    </row>
    <row r="1308" spans="47:47" x14ac:dyDescent="0.2">
      <c r="AU1308" s="52"/>
    </row>
    <row r="1309" spans="47:47" x14ac:dyDescent="0.2">
      <c r="AU1309" s="52"/>
    </row>
    <row r="1310" spans="47:47" x14ac:dyDescent="0.2">
      <c r="AU1310" s="52"/>
    </row>
    <row r="1311" spans="47:47" x14ac:dyDescent="0.2">
      <c r="AU1311" s="52"/>
    </row>
    <row r="1312" spans="47:47" x14ac:dyDescent="0.2">
      <c r="AU1312" s="52"/>
    </row>
    <row r="1313" spans="47:47" x14ac:dyDescent="0.2">
      <c r="AU1313" s="52"/>
    </row>
    <row r="1314" spans="47:47" x14ac:dyDescent="0.2">
      <c r="AU1314" s="52"/>
    </row>
    <row r="1315" spans="47:47" x14ac:dyDescent="0.2">
      <c r="AU1315" s="52"/>
    </row>
    <row r="1316" spans="47:47" x14ac:dyDescent="0.2">
      <c r="AU1316" s="52"/>
    </row>
    <row r="1317" spans="47:47" x14ac:dyDescent="0.2">
      <c r="AU1317" s="52"/>
    </row>
    <row r="1318" spans="47:47" x14ac:dyDescent="0.2">
      <c r="AU1318" s="52"/>
    </row>
    <row r="1319" spans="47:47" x14ac:dyDescent="0.2">
      <c r="AU1319" s="52"/>
    </row>
    <row r="1320" spans="47:47" x14ac:dyDescent="0.2">
      <c r="AU1320" s="52"/>
    </row>
    <row r="1321" spans="47:47" x14ac:dyDescent="0.2">
      <c r="AU1321" s="52"/>
    </row>
    <row r="1322" spans="47:47" x14ac:dyDescent="0.2">
      <c r="AU1322" s="52"/>
    </row>
    <row r="1323" spans="47:47" x14ac:dyDescent="0.2">
      <c r="AU1323" s="52"/>
    </row>
    <row r="1324" spans="47:47" x14ac:dyDescent="0.2">
      <c r="AU1324" s="52"/>
    </row>
    <row r="1325" spans="47:47" x14ac:dyDescent="0.2">
      <c r="AU1325" s="52"/>
    </row>
    <row r="1326" spans="47:47" x14ac:dyDescent="0.2">
      <c r="AU1326" s="52"/>
    </row>
    <row r="1327" spans="47:47" x14ac:dyDescent="0.2">
      <c r="AU1327" s="52"/>
    </row>
    <row r="1328" spans="47:47" x14ac:dyDescent="0.2">
      <c r="AU1328" s="52"/>
    </row>
    <row r="1329" spans="47:47" x14ac:dyDescent="0.2">
      <c r="AU1329" s="52"/>
    </row>
    <row r="1330" spans="47:47" x14ac:dyDescent="0.2">
      <c r="AU1330" s="52"/>
    </row>
    <row r="1331" spans="47:47" x14ac:dyDescent="0.2">
      <c r="AU1331" s="52"/>
    </row>
    <row r="1332" spans="47:47" x14ac:dyDescent="0.2">
      <c r="AU1332" s="52"/>
    </row>
    <row r="1333" spans="47:47" x14ac:dyDescent="0.2">
      <c r="AU1333" s="52"/>
    </row>
    <row r="1334" spans="47:47" x14ac:dyDescent="0.2">
      <c r="AU1334" s="52"/>
    </row>
    <row r="1335" spans="47:47" x14ac:dyDescent="0.2">
      <c r="AU1335" s="52"/>
    </row>
    <row r="1336" spans="47:47" x14ac:dyDescent="0.2">
      <c r="AU1336" s="52"/>
    </row>
    <row r="1337" spans="47:47" x14ac:dyDescent="0.2">
      <c r="AU1337" s="52"/>
    </row>
    <row r="1338" spans="47:47" x14ac:dyDescent="0.2">
      <c r="AU1338" s="52"/>
    </row>
    <row r="1339" spans="47:47" x14ac:dyDescent="0.2">
      <c r="AU1339" s="52"/>
    </row>
    <row r="1340" spans="47:47" x14ac:dyDescent="0.2">
      <c r="AU1340" s="52"/>
    </row>
    <row r="1341" spans="47:47" x14ac:dyDescent="0.2">
      <c r="AU1341" s="52"/>
    </row>
    <row r="1342" spans="47:47" x14ac:dyDescent="0.2">
      <c r="AU1342" s="52"/>
    </row>
    <row r="1343" spans="47:47" x14ac:dyDescent="0.2">
      <c r="AU1343" s="52"/>
    </row>
    <row r="1344" spans="47:47" x14ac:dyDescent="0.2">
      <c r="AU1344" s="52"/>
    </row>
    <row r="1345" spans="47:47" x14ac:dyDescent="0.2">
      <c r="AU1345" s="52"/>
    </row>
    <row r="1346" spans="47:47" x14ac:dyDescent="0.2">
      <c r="AU1346" s="52"/>
    </row>
    <row r="1347" spans="47:47" x14ac:dyDescent="0.2">
      <c r="AU1347" s="52"/>
    </row>
    <row r="1348" spans="47:47" x14ac:dyDescent="0.2">
      <c r="AU1348" s="52"/>
    </row>
    <row r="1349" spans="47:47" x14ac:dyDescent="0.2">
      <c r="AU1349" s="52"/>
    </row>
    <row r="1350" spans="47:47" x14ac:dyDescent="0.2">
      <c r="AU1350" s="52"/>
    </row>
    <row r="1351" spans="47:47" x14ac:dyDescent="0.2">
      <c r="AU1351" s="52"/>
    </row>
    <row r="1352" spans="47:47" x14ac:dyDescent="0.2">
      <c r="AU1352" s="52"/>
    </row>
    <row r="1353" spans="47:47" x14ac:dyDescent="0.2">
      <c r="AU1353" s="52"/>
    </row>
    <row r="1354" spans="47:47" x14ac:dyDescent="0.2">
      <c r="AU1354" s="52"/>
    </row>
    <row r="1355" spans="47:47" x14ac:dyDescent="0.2">
      <c r="AU1355" s="52"/>
    </row>
    <row r="1356" spans="47:47" x14ac:dyDescent="0.2">
      <c r="AU1356" s="52"/>
    </row>
    <row r="1357" spans="47:47" x14ac:dyDescent="0.2">
      <c r="AU1357" s="52"/>
    </row>
    <row r="1358" spans="47:47" x14ac:dyDescent="0.2">
      <c r="AU1358" s="52"/>
    </row>
    <row r="1359" spans="47:47" x14ac:dyDescent="0.2">
      <c r="AU1359" s="52"/>
    </row>
    <row r="1360" spans="47:47" x14ac:dyDescent="0.2">
      <c r="AU1360" s="52"/>
    </row>
    <row r="1361" spans="47:47" x14ac:dyDescent="0.2">
      <c r="AU1361" s="52"/>
    </row>
    <row r="1362" spans="47:47" x14ac:dyDescent="0.2">
      <c r="AU1362" s="52"/>
    </row>
    <row r="1363" spans="47:47" x14ac:dyDescent="0.2">
      <c r="AU1363" s="52"/>
    </row>
    <row r="1364" spans="47:47" x14ac:dyDescent="0.2">
      <c r="AU1364" s="52"/>
    </row>
    <row r="1365" spans="47:47" x14ac:dyDescent="0.2">
      <c r="AU1365" s="52"/>
    </row>
    <row r="1366" spans="47:47" x14ac:dyDescent="0.2">
      <c r="AU1366" s="52"/>
    </row>
    <row r="1367" spans="47:47" x14ac:dyDescent="0.2">
      <c r="AU1367" s="52"/>
    </row>
    <row r="1368" spans="47:47" x14ac:dyDescent="0.2">
      <c r="AU1368" s="52"/>
    </row>
    <row r="1369" spans="47:47" x14ac:dyDescent="0.2">
      <c r="AU1369" s="52"/>
    </row>
    <row r="1370" spans="47:47" x14ac:dyDescent="0.2">
      <c r="AU1370" s="52"/>
    </row>
    <row r="1371" spans="47:47" x14ac:dyDescent="0.2">
      <c r="AU1371" s="52"/>
    </row>
    <row r="1372" spans="47:47" x14ac:dyDescent="0.2">
      <c r="AU1372" s="52"/>
    </row>
    <row r="1373" spans="47:47" x14ac:dyDescent="0.2">
      <c r="AU1373" s="52"/>
    </row>
    <row r="1374" spans="47:47" x14ac:dyDescent="0.2">
      <c r="AU1374" s="52"/>
    </row>
    <row r="1375" spans="47:47" x14ac:dyDescent="0.2">
      <c r="AU1375" s="52"/>
    </row>
    <row r="1376" spans="47:47" x14ac:dyDescent="0.2">
      <c r="AU1376" s="52"/>
    </row>
    <row r="1377" spans="47:47" x14ac:dyDescent="0.2">
      <c r="AU1377" s="52"/>
    </row>
    <row r="1378" spans="47:47" x14ac:dyDescent="0.2">
      <c r="AU1378" s="52"/>
    </row>
    <row r="1379" spans="47:47" x14ac:dyDescent="0.2">
      <c r="AU1379" s="52"/>
    </row>
    <row r="1380" spans="47:47" x14ac:dyDescent="0.2">
      <c r="AU1380" s="52"/>
    </row>
    <row r="1381" spans="47:47" x14ac:dyDescent="0.2">
      <c r="AU1381" s="52"/>
    </row>
    <row r="1382" spans="47:47" x14ac:dyDescent="0.2">
      <c r="AU1382" s="52"/>
    </row>
    <row r="1383" spans="47:47" x14ac:dyDescent="0.2">
      <c r="AU1383" s="52"/>
    </row>
    <row r="1384" spans="47:47" x14ac:dyDescent="0.2">
      <c r="AU1384" s="52"/>
    </row>
    <row r="1385" spans="47:47" x14ac:dyDescent="0.2">
      <c r="AU1385" s="52"/>
    </row>
    <row r="1386" spans="47:47" x14ac:dyDescent="0.2">
      <c r="AU1386" s="52"/>
    </row>
    <row r="1387" spans="47:47" x14ac:dyDescent="0.2">
      <c r="AU1387" s="52"/>
    </row>
    <row r="1388" spans="47:47" x14ac:dyDescent="0.2">
      <c r="AU1388" s="52"/>
    </row>
    <row r="1389" spans="47:47" x14ac:dyDescent="0.2">
      <c r="AU1389" s="52"/>
    </row>
    <row r="1390" spans="47:47" x14ac:dyDescent="0.2">
      <c r="AU1390" s="52"/>
    </row>
    <row r="1391" spans="47:47" x14ac:dyDescent="0.2">
      <c r="AU1391" s="52"/>
    </row>
    <row r="1392" spans="47:47" x14ac:dyDescent="0.2">
      <c r="AU1392" s="52"/>
    </row>
    <row r="1393" spans="47:47" x14ac:dyDescent="0.2">
      <c r="AU1393" s="52"/>
    </row>
    <row r="1394" spans="47:47" x14ac:dyDescent="0.2">
      <c r="AU1394" s="52"/>
    </row>
    <row r="1395" spans="47:47" x14ac:dyDescent="0.2">
      <c r="AU1395" s="52"/>
    </row>
    <row r="1396" spans="47:47" x14ac:dyDescent="0.2">
      <c r="AU1396" s="52"/>
    </row>
    <row r="1397" spans="47:47" x14ac:dyDescent="0.2">
      <c r="AU1397" s="52"/>
    </row>
    <row r="1398" spans="47:47" x14ac:dyDescent="0.2">
      <c r="AU1398" s="52"/>
    </row>
    <row r="1399" spans="47:47" x14ac:dyDescent="0.2">
      <c r="AU1399" s="52"/>
    </row>
    <row r="1400" spans="47:47" x14ac:dyDescent="0.2">
      <c r="AU1400" s="52"/>
    </row>
    <row r="1401" spans="47:47" x14ac:dyDescent="0.2">
      <c r="AU1401" s="52"/>
    </row>
    <row r="1402" spans="47:47" x14ac:dyDescent="0.2">
      <c r="AU1402" s="52"/>
    </row>
    <row r="1403" spans="47:47" x14ac:dyDescent="0.2">
      <c r="AU1403" s="52"/>
    </row>
    <row r="1404" spans="47:47" x14ac:dyDescent="0.2">
      <c r="AU1404" s="52"/>
    </row>
    <row r="1405" spans="47:47" x14ac:dyDescent="0.2">
      <c r="AU1405" s="52"/>
    </row>
    <row r="1406" spans="47:47" x14ac:dyDescent="0.2">
      <c r="AU1406" s="52"/>
    </row>
    <row r="1407" spans="47:47" x14ac:dyDescent="0.2">
      <c r="AU1407" s="52"/>
    </row>
    <row r="1408" spans="47:47" x14ac:dyDescent="0.2">
      <c r="AU1408" s="52"/>
    </row>
    <row r="1409" spans="47:47" x14ac:dyDescent="0.2">
      <c r="AU1409" s="52"/>
    </row>
    <row r="1410" spans="47:47" x14ac:dyDescent="0.2">
      <c r="AU1410" s="52"/>
    </row>
    <row r="1411" spans="47:47" x14ac:dyDescent="0.2">
      <c r="AU1411" s="52"/>
    </row>
    <row r="1412" spans="47:47" x14ac:dyDescent="0.2">
      <c r="AU1412" s="52"/>
    </row>
    <row r="1413" spans="47:47" x14ac:dyDescent="0.2">
      <c r="AU1413" s="52"/>
    </row>
    <row r="1414" spans="47:47" x14ac:dyDescent="0.2">
      <c r="AU1414" s="52"/>
    </row>
    <row r="1415" spans="47:47" x14ac:dyDescent="0.2">
      <c r="AU1415" s="52"/>
    </row>
    <row r="1416" spans="47:47" x14ac:dyDescent="0.2">
      <c r="AU1416" s="52"/>
    </row>
    <row r="1417" spans="47:47" x14ac:dyDescent="0.2">
      <c r="AU1417" s="52"/>
    </row>
    <row r="1418" spans="47:47" x14ac:dyDescent="0.2">
      <c r="AU1418" s="52"/>
    </row>
    <row r="1419" spans="47:47" x14ac:dyDescent="0.2">
      <c r="AU1419" s="52"/>
    </row>
    <row r="1420" spans="47:47" x14ac:dyDescent="0.2">
      <c r="AU1420" s="52"/>
    </row>
    <row r="1421" spans="47:47" x14ac:dyDescent="0.2">
      <c r="AU1421" s="52"/>
    </row>
    <row r="1422" spans="47:47" x14ac:dyDescent="0.2">
      <c r="AU1422" s="52"/>
    </row>
    <row r="1423" spans="47:47" x14ac:dyDescent="0.2">
      <c r="AU1423" s="52"/>
    </row>
    <row r="1424" spans="47:47" x14ac:dyDescent="0.2">
      <c r="AU1424" s="52"/>
    </row>
    <row r="1425" spans="47:47" x14ac:dyDescent="0.2">
      <c r="AU1425" s="52"/>
    </row>
    <row r="1426" spans="47:47" x14ac:dyDescent="0.2">
      <c r="AU1426" s="52"/>
    </row>
    <row r="1427" spans="47:47" x14ac:dyDescent="0.2">
      <c r="AU1427" s="52"/>
    </row>
    <row r="1428" spans="47:47" x14ac:dyDescent="0.2">
      <c r="AU1428" s="52"/>
    </row>
    <row r="1429" spans="47:47" x14ac:dyDescent="0.2">
      <c r="AU1429" s="52"/>
    </row>
    <row r="1430" spans="47:47" x14ac:dyDescent="0.2">
      <c r="AU1430" s="52"/>
    </row>
    <row r="1431" spans="47:47" x14ac:dyDescent="0.2">
      <c r="AU1431" s="52"/>
    </row>
    <row r="1432" spans="47:47" x14ac:dyDescent="0.2">
      <c r="AU1432" s="52"/>
    </row>
    <row r="1433" spans="47:47" x14ac:dyDescent="0.2">
      <c r="AU1433" s="52"/>
    </row>
    <row r="1434" spans="47:47" x14ac:dyDescent="0.2">
      <c r="AU1434" s="52"/>
    </row>
    <row r="1435" spans="47:47" x14ac:dyDescent="0.2">
      <c r="AU1435" s="52"/>
    </row>
    <row r="1436" spans="47:47" x14ac:dyDescent="0.2">
      <c r="AU1436" s="52"/>
    </row>
    <row r="1437" spans="47:47" x14ac:dyDescent="0.2">
      <c r="AU1437" s="52"/>
    </row>
    <row r="1438" spans="47:47" x14ac:dyDescent="0.2">
      <c r="AU1438" s="52"/>
    </row>
    <row r="1439" spans="47:47" x14ac:dyDescent="0.2">
      <c r="AU1439" s="52"/>
    </row>
    <row r="1440" spans="47:47" x14ac:dyDescent="0.2">
      <c r="AU1440" s="52"/>
    </row>
    <row r="1441" spans="47:47" x14ac:dyDescent="0.2">
      <c r="AU1441" s="52"/>
    </row>
    <row r="1442" spans="47:47" x14ac:dyDescent="0.2">
      <c r="AU1442" s="52"/>
    </row>
    <row r="1443" spans="47:47" x14ac:dyDescent="0.2">
      <c r="AU1443" s="52"/>
    </row>
    <row r="1444" spans="47:47" x14ac:dyDescent="0.2">
      <c r="AU1444" s="52"/>
    </row>
    <row r="1445" spans="47:47" x14ac:dyDescent="0.2">
      <c r="AU1445" s="52"/>
    </row>
    <row r="1446" spans="47:47" x14ac:dyDescent="0.2">
      <c r="AU1446" s="52"/>
    </row>
    <row r="1447" spans="47:47" x14ac:dyDescent="0.2">
      <c r="AU1447" s="52"/>
    </row>
    <row r="1448" spans="47:47" x14ac:dyDescent="0.2">
      <c r="AU1448" s="52"/>
    </row>
    <row r="1449" spans="47:47" x14ac:dyDescent="0.2">
      <c r="AU1449" s="52"/>
    </row>
    <row r="1450" spans="47:47" x14ac:dyDescent="0.2">
      <c r="AU1450" s="52"/>
    </row>
    <row r="1451" spans="47:47" x14ac:dyDescent="0.2">
      <c r="AU1451" s="52"/>
    </row>
    <row r="1452" spans="47:47" x14ac:dyDescent="0.2">
      <c r="AU1452" s="52"/>
    </row>
    <row r="1453" spans="47:47" x14ac:dyDescent="0.2">
      <c r="AU1453" s="52"/>
    </row>
    <row r="1454" spans="47:47" x14ac:dyDescent="0.2">
      <c r="AU1454" s="52"/>
    </row>
    <row r="1455" spans="47:47" x14ac:dyDescent="0.2">
      <c r="AU1455" s="52"/>
    </row>
    <row r="1456" spans="47:47" x14ac:dyDescent="0.2">
      <c r="AU1456" s="52"/>
    </row>
    <row r="1457" spans="47:47" x14ac:dyDescent="0.2">
      <c r="AU1457" s="52"/>
    </row>
    <row r="1458" spans="47:47" x14ac:dyDescent="0.2">
      <c r="AU1458" s="52"/>
    </row>
    <row r="1459" spans="47:47" x14ac:dyDescent="0.2">
      <c r="AU1459" s="52"/>
    </row>
    <row r="1460" spans="47:47" x14ac:dyDescent="0.2">
      <c r="AU1460" s="52"/>
    </row>
    <row r="1461" spans="47:47" x14ac:dyDescent="0.2">
      <c r="AU1461" s="52"/>
    </row>
    <row r="1462" spans="47:47" x14ac:dyDescent="0.2">
      <c r="AU1462" s="52"/>
    </row>
    <row r="1463" spans="47:47" x14ac:dyDescent="0.2">
      <c r="AU1463" s="52"/>
    </row>
    <row r="1464" spans="47:47" x14ac:dyDescent="0.2">
      <c r="AU1464" s="52"/>
    </row>
    <row r="1465" spans="47:47" x14ac:dyDescent="0.2">
      <c r="AU1465" s="52"/>
    </row>
    <row r="1466" spans="47:47" x14ac:dyDescent="0.2">
      <c r="AU1466" s="52"/>
    </row>
    <row r="1467" spans="47:47" x14ac:dyDescent="0.2">
      <c r="AU1467" s="52"/>
    </row>
    <row r="1468" spans="47:47" x14ac:dyDescent="0.2">
      <c r="AU1468" s="52"/>
    </row>
    <row r="1469" spans="47:47" x14ac:dyDescent="0.2">
      <c r="AU1469" s="52"/>
    </row>
    <row r="1470" spans="47:47" x14ac:dyDescent="0.2">
      <c r="AU1470" s="52"/>
    </row>
    <row r="1471" spans="47:47" x14ac:dyDescent="0.2">
      <c r="AU1471" s="52"/>
    </row>
    <row r="1472" spans="47:47" x14ac:dyDescent="0.2">
      <c r="AU1472" s="52"/>
    </row>
    <row r="1473" spans="47:47" x14ac:dyDescent="0.2">
      <c r="AU1473" s="52"/>
    </row>
    <row r="1474" spans="47:47" x14ac:dyDescent="0.2">
      <c r="AU1474" s="52"/>
    </row>
    <row r="1475" spans="47:47" x14ac:dyDescent="0.2">
      <c r="AU1475" s="52"/>
    </row>
    <row r="1476" spans="47:47" x14ac:dyDescent="0.2">
      <c r="AU1476" s="52"/>
    </row>
    <row r="1477" spans="47:47" x14ac:dyDescent="0.2">
      <c r="AU1477" s="52"/>
    </row>
    <row r="1478" spans="47:47" x14ac:dyDescent="0.2">
      <c r="AU1478" s="52"/>
    </row>
    <row r="1479" spans="47:47" x14ac:dyDescent="0.2">
      <c r="AU1479" s="52"/>
    </row>
    <row r="1480" spans="47:47" x14ac:dyDescent="0.2">
      <c r="AU1480" s="52"/>
    </row>
    <row r="1481" spans="47:47" x14ac:dyDescent="0.2">
      <c r="AU1481" s="52"/>
    </row>
    <row r="1482" spans="47:47" x14ac:dyDescent="0.2">
      <c r="AU1482" s="52"/>
    </row>
    <row r="1483" spans="47:47" x14ac:dyDescent="0.2">
      <c r="AU1483" s="52"/>
    </row>
    <row r="1484" spans="47:47" x14ac:dyDescent="0.2">
      <c r="AU1484" s="52"/>
    </row>
    <row r="1485" spans="47:47" x14ac:dyDescent="0.2">
      <c r="AU1485" s="52"/>
    </row>
    <row r="1486" spans="47:47" x14ac:dyDescent="0.2">
      <c r="AU1486" s="52"/>
    </row>
    <row r="1487" spans="47:47" x14ac:dyDescent="0.2">
      <c r="AU1487" s="52"/>
    </row>
    <row r="1488" spans="47:47" x14ac:dyDescent="0.2">
      <c r="AU1488" s="52"/>
    </row>
    <row r="1489" spans="47:47" x14ac:dyDescent="0.2">
      <c r="AU1489" s="52"/>
    </row>
    <row r="1490" spans="47:47" x14ac:dyDescent="0.2">
      <c r="AU1490" s="52"/>
    </row>
    <row r="1491" spans="47:47" x14ac:dyDescent="0.2">
      <c r="AU1491" s="52"/>
    </row>
    <row r="1492" spans="47:47" x14ac:dyDescent="0.2">
      <c r="AU1492" s="52"/>
    </row>
    <row r="1493" spans="47:47" x14ac:dyDescent="0.2">
      <c r="AU1493" s="52"/>
    </row>
    <row r="1494" spans="47:47" x14ac:dyDescent="0.2">
      <c r="AU1494" s="52"/>
    </row>
    <row r="1495" spans="47:47" x14ac:dyDescent="0.2">
      <c r="AU1495" s="52"/>
    </row>
    <row r="1496" spans="47:47" x14ac:dyDescent="0.2">
      <c r="AU1496" s="52"/>
    </row>
    <row r="1497" spans="47:47" x14ac:dyDescent="0.2">
      <c r="AU1497" s="52"/>
    </row>
    <row r="1498" spans="47:47" x14ac:dyDescent="0.2">
      <c r="AU1498" s="52"/>
    </row>
    <row r="1499" spans="47:47" x14ac:dyDescent="0.2">
      <c r="AU1499" s="52"/>
    </row>
    <row r="1500" spans="47:47" x14ac:dyDescent="0.2">
      <c r="AU1500" s="52"/>
    </row>
    <row r="1501" spans="47:47" x14ac:dyDescent="0.2">
      <c r="AU1501" s="52"/>
    </row>
    <row r="1502" spans="47:47" x14ac:dyDescent="0.2">
      <c r="AU1502" s="52"/>
    </row>
    <row r="1503" spans="47:47" x14ac:dyDescent="0.2">
      <c r="AU1503" s="52"/>
    </row>
    <row r="1504" spans="47:47" x14ac:dyDescent="0.2">
      <c r="AU1504" s="52"/>
    </row>
    <row r="1505" spans="47:47" x14ac:dyDescent="0.2">
      <c r="AU1505" s="52"/>
    </row>
    <row r="1506" spans="47:47" x14ac:dyDescent="0.2">
      <c r="AU1506" s="52"/>
    </row>
    <row r="1507" spans="47:47" x14ac:dyDescent="0.2">
      <c r="AU1507" s="52"/>
    </row>
    <row r="1508" spans="47:47" x14ac:dyDescent="0.2">
      <c r="AU1508" s="52"/>
    </row>
    <row r="1509" spans="47:47" x14ac:dyDescent="0.2">
      <c r="AU1509" s="52"/>
    </row>
    <row r="1510" spans="47:47" x14ac:dyDescent="0.2">
      <c r="AU1510" s="52"/>
    </row>
    <row r="1511" spans="47:47" x14ac:dyDescent="0.2">
      <c r="AU1511" s="52"/>
    </row>
    <row r="1512" spans="47:47" x14ac:dyDescent="0.2">
      <c r="AU1512" s="52"/>
    </row>
    <row r="1513" spans="47:47" x14ac:dyDescent="0.2">
      <c r="AU1513" s="52"/>
    </row>
    <row r="1514" spans="47:47" x14ac:dyDescent="0.2">
      <c r="AU1514" s="52"/>
    </row>
    <row r="1515" spans="47:47" x14ac:dyDescent="0.2">
      <c r="AU1515" s="52"/>
    </row>
    <row r="1516" spans="47:47" x14ac:dyDescent="0.2">
      <c r="AU1516" s="52"/>
    </row>
    <row r="1517" spans="47:47" x14ac:dyDescent="0.2">
      <c r="AU1517" s="52"/>
    </row>
    <row r="1518" spans="47:47" x14ac:dyDescent="0.2">
      <c r="AU1518" s="52"/>
    </row>
    <row r="1519" spans="47:47" x14ac:dyDescent="0.2">
      <c r="AU1519" s="52"/>
    </row>
    <row r="1520" spans="47:47" x14ac:dyDescent="0.2">
      <c r="AU1520" s="52"/>
    </row>
    <row r="1521" spans="47:47" x14ac:dyDescent="0.2">
      <c r="AU1521" s="52"/>
    </row>
    <row r="1522" spans="47:47" x14ac:dyDescent="0.2">
      <c r="AU1522" s="52"/>
    </row>
    <row r="1523" spans="47:47" x14ac:dyDescent="0.2">
      <c r="AU1523" s="52"/>
    </row>
    <row r="1524" spans="47:47" x14ac:dyDescent="0.2">
      <c r="AU1524" s="52"/>
    </row>
    <row r="1525" spans="47:47" x14ac:dyDescent="0.2">
      <c r="AU1525" s="52"/>
    </row>
    <row r="1526" spans="47:47" x14ac:dyDescent="0.2">
      <c r="AU1526" s="52"/>
    </row>
    <row r="1527" spans="47:47" x14ac:dyDescent="0.2">
      <c r="AU1527" s="52"/>
    </row>
    <row r="1528" spans="47:47" x14ac:dyDescent="0.2">
      <c r="AU1528" s="52"/>
    </row>
    <row r="1529" spans="47:47" x14ac:dyDescent="0.2">
      <c r="AU1529" s="52"/>
    </row>
    <row r="1530" spans="47:47" x14ac:dyDescent="0.2">
      <c r="AU1530" s="52"/>
    </row>
    <row r="1531" spans="47:47" x14ac:dyDescent="0.2">
      <c r="AU1531" s="52"/>
    </row>
    <row r="1532" spans="47:47" x14ac:dyDescent="0.2">
      <c r="AU1532" s="52"/>
    </row>
    <row r="1533" spans="47:47" x14ac:dyDescent="0.2">
      <c r="AU1533" s="52"/>
    </row>
    <row r="1534" spans="47:47" x14ac:dyDescent="0.2">
      <c r="AU1534" s="52"/>
    </row>
    <row r="1535" spans="47:47" x14ac:dyDescent="0.2">
      <c r="AU1535" s="52"/>
    </row>
    <row r="1536" spans="47:47" x14ac:dyDescent="0.2">
      <c r="AU1536" s="52"/>
    </row>
    <row r="1537" spans="47:47" x14ac:dyDescent="0.2">
      <c r="AU1537" s="52"/>
    </row>
    <row r="1538" spans="47:47" x14ac:dyDescent="0.2">
      <c r="AU1538" s="52"/>
    </row>
    <row r="1539" spans="47:47" x14ac:dyDescent="0.2">
      <c r="AU1539" s="52"/>
    </row>
    <row r="1540" spans="47:47" x14ac:dyDescent="0.2">
      <c r="AU1540" s="52"/>
    </row>
    <row r="1541" spans="47:47" x14ac:dyDescent="0.2">
      <c r="AU1541" s="52"/>
    </row>
    <row r="1542" spans="47:47" x14ac:dyDescent="0.2">
      <c r="AU1542" s="52"/>
    </row>
    <row r="1543" spans="47:47" x14ac:dyDescent="0.2">
      <c r="AU1543" s="52"/>
    </row>
    <row r="1544" spans="47:47" x14ac:dyDescent="0.2">
      <c r="AU1544" s="52"/>
    </row>
    <row r="1545" spans="47:47" x14ac:dyDescent="0.2">
      <c r="AU1545" s="52"/>
    </row>
    <row r="1546" spans="47:47" x14ac:dyDescent="0.2">
      <c r="AU1546" s="52"/>
    </row>
    <row r="1547" spans="47:47" x14ac:dyDescent="0.2">
      <c r="AU1547" s="52"/>
    </row>
    <row r="1548" spans="47:47" x14ac:dyDescent="0.2">
      <c r="AU1548" s="52"/>
    </row>
    <row r="1549" spans="47:47" x14ac:dyDescent="0.2">
      <c r="AU1549" s="52"/>
    </row>
    <row r="1550" spans="47:47" x14ac:dyDescent="0.2">
      <c r="AU1550" s="52"/>
    </row>
    <row r="1551" spans="47:47" x14ac:dyDescent="0.2">
      <c r="AU1551" s="52"/>
    </row>
    <row r="1552" spans="47:47" x14ac:dyDescent="0.2">
      <c r="AU1552" s="52"/>
    </row>
    <row r="1553" spans="47:47" x14ac:dyDescent="0.2">
      <c r="AU1553" s="52"/>
    </row>
    <row r="1554" spans="47:47" x14ac:dyDescent="0.2">
      <c r="AU1554" s="52"/>
    </row>
    <row r="1555" spans="47:47" x14ac:dyDescent="0.2">
      <c r="AU1555" s="52"/>
    </row>
    <row r="1556" spans="47:47" x14ac:dyDescent="0.2">
      <c r="AU1556" s="52"/>
    </row>
    <row r="1557" spans="47:47" x14ac:dyDescent="0.2">
      <c r="AU1557" s="52"/>
    </row>
    <row r="1558" spans="47:47" x14ac:dyDescent="0.2">
      <c r="AU1558" s="52"/>
    </row>
    <row r="1559" spans="47:47" x14ac:dyDescent="0.2">
      <c r="AU1559" s="52"/>
    </row>
    <row r="1560" spans="47:47" x14ac:dyDescent="0.2">
      <c r="AU1560" s="52"/>
    </row>
    <row r="1561" spans="47:47" x14ac:dyDescent="0.2">
      <c r="AU1561" s="52"/>
    </row>
    <row r="1562" spans="47:47" x14ac:dyDescent="0.2">
      <c r="AU1562" s="52"/>
    </row>
    <row r="1563" spans="47:47" x14ac:dyDescent="0.2">
      <c r="AU1563" s="52"/>
    </row>
    <row r="1564" spans="47:47" x14ac:dyDescent="0.2">
      <c r="AU1564" s="52"/>
    </row>
    <row r="1565" spans="47:47" x14ac:dyDescent="0.2">
      <c r="AU1565" s="52"/>
    </row>
    <row r="1566" spans="47:47" x14ac:dyDescent="0.2">
      <c r="AU1566" s="52"/>
    </row>
    <row r="1567" spans="47:47" x14ac:dyDescent="0.2">
      <c r="AU1567" s="52"/>
    </row>
    <row r="1568" spans="47:47" x14ac:dyDescent="0.2">
      <c r="AU1568" s="52"/>
    </row>
    <row r="1569" spans="47:47" x14ac:dyDescent="0.2">
      <c r="AU1569" s="52"/>
    </row>
    <row r="1570" spans="47:47" x14ac:dyDescent="0.2">
      <c r="AU1570" s="52"/>
    </row>
    <row r="1571" spans="47:47" x14ac:dyDescent="0.2">
      <c r="AU1571" s="52"/>
    </row>
    <row r="1572" spans="47:47" x14ac:dyDescent="0.2">
      <c r="AU1572" s="52"/>
    </row>
    <row r="1573" spans="47:47" x14ac:dyDescent="0.2">
      <c r="AU1573" s="52"/>
    </row>
    <row r="1574" spans="47:47" x14ac:dyDescent="0.2">
      <c r="AU1574" s="52"/>
    </row>
    <row r="1575" spans="47:47" x14ac:dyDescent="0.2">
      <c r="AU1575" s="52"/>
    </row>
    <row r="1576" spans="47:47" x14ac:dyDescent="0.2">
      <c r="AU1576" s="52"/>
    </row>
    <row r="1577" spans="47:47" x14ac:dyDescent="0.2">
      <c r="AU1577" s="52"/>
    </row>
    <row r="1578" spans="47:47" x14ac:dyDescent="0.2">
      <c r="AU1578" s="52"/>
    </row>
    <row r="1579" spans="47:47" x14ac:dyDescent="0.2">
      <c r="AU1579" s="52"/>
    </row>
    <row r="1580" spans="47:47" x14ac:dyDescent="0.2">
      <c r="AU1580" s="52"/>
    </row>
    <row r="1581" spans="47:47" x14ac:dyDescent="0.2">
      <c r="AU1581" s="52"/>
    </row>
    <row r="1582" spans="47:47" x14ac:dyDescent="0.2">
      <c r="AU1582" s="52"/>
    </row>
    <row r="1583" spans="47:47" x14ac:dyDescent="0.2">
      <c r="AU1583" s="52"/>
    </row>
    <row r="1584" spans="47:47" x14ac:dyDescent="0.2">
      <c r="AU1584" s="52"/>
    </row>
    <row r="1585" spans="47:47" x14ac:dyDescent="0.2">
      <c r="AU1585" s="52"/>
    </row>
    <row r="1586" spans="47:47" x14ac:dyDescent="0.2">
      <c r="AU1586" s="52"/>
    </row>
    <row r="1587" spans="47:47" x14ac:dyDescent="0.2">
      <c r="AU1587" s="52"/>
    </row>
    <row r="1588" spans="47:47" x14ac:dyDescent="0.2">
      <c r="AU1588" s="52"/>
    </row>
    <row r="1589" spans="47:47" x14ac:dyDescent="0.2">
      <c r="AU1589" s="52"/>
    </row>
    <row r="1590" spans="47:47" x14ac:dyDescent="0.2">
      <c r="AU1590" s="52"/>
    </row>
    <row r="1591" spans="47:47" x14ac:dyDescent="0.2">
      <c r="AU1591" s="52"/>
    </row>
    <row r="1592" spans="47:47" x14ac:dyDescent="0.2">
      <c r="AU1592" s="52"/>
    </row>
    <row r="1593" spans="47:47" x14ac:dyDescent="0.2">
      <c r="AU1593" s="52"/>
    </row>
    <row r="1594" spans="47:47" x14ac:dyDescent="0.2">
      <c r="AU1594" s="52"/>
    </row>
    <row r="1595" spans="47:47" x14ac:dyDescent="0.2">
      <c r="AU1595" s="52"/>
    </row>
    <row r="1596" spans="47:47" x14ac:dyDescent="0.2">
      <c r="AU1596" s="52"/>
    </row>
    <row r="1597" spans="47:47" x14ac:dyDescent="0.2">
      <c r="AU1597" s="52"/>
    </row>
    <row r="1598" spans="47:47" x14ac:dyDescent="0.2">
      <c r="AU1598" s="52"/>
    </row>
    <row r="1599" spans="47:47" x14ac:dyDescent="0.2">
      <c r="AU1599" s="52"/>
    </row>
    <row r="1600" spans="47:47" x14ac:dyDescent="0.2">
      <c r="AU1600" s="52"/>
    </row>
    <row r="1601" spans="47:47" x14ac:dyDescent="0.2">
      <c r="AU1601" s="52"/>
    </row>
    <row r="1602" spans="47:47" x14ac:dyDescent="0.2">
      <c r="AU1602" s="52"/>
    </row>
    <row r="1603" spans="47:47" x14ac:dyDescent="0.2">
      <c r="AU1603" s="52"/>
    </row>
    <row r="1604" spans="47:47" x14ac:dyDescent="0.2">
      <c r="AU1604" s="52"/>
    </row>
    <row r="1605" spans="47:47" x14ac:dyDescent="0.2">
      <c r="AU1605" s="52"/>
    </row>
    <row r="1606" spans="47:47" x14ac:dyDescent="0.2">
      <c r="AU1606" s="52"/>
    </row>
    <row r="1607" spans="47:47" x14ac:dyDescent="0.2">
      <c r="AU1607" s="52"/>
    </row>
    <row r="1608" spans="47:47" x14ac:dyDescent="0.2">
      <c r="AU1608" s="52"/>
    </row>
    <row r="1609" spans="47:47" x14ac:dyDescent="0.2">
      <c r="AU1609" s="52"/>
    </row>
    <row r="1610" spans="47:47" x14ac:dyDescent="0.2">
      <c r="AU1610" s="52"/>
    </row>
    <row r="1611" spans="47:47" x14ac:dyDescent="0.2">
      <c r="AU1611" s="52"/>
    </row>
    <row r="1612" spans="47:47" x14ac:dyDescent="0.2">
      <c r="AU1612" s="52"/>
    </row>
    <row r="1613" spans="47:47" x14ac:dyDescent="0.2">
      <c r="AU1613" s="52"/>
    </row>
    <row r="1614" spans="47:47" x14ac:dyDescent="0.2">
      <c r="AU1614" s="52"/>
    </row>
    <row r="1615" spans="47:47" x14ac:dyDescent="0.2">
      <c r="AU1615" s="52"/>
    </row>
    <row r="1616" spans="47:47" x14ac:dyDescent="0.2">
      <c r="AU1616" s="52"/>
    </row>
    <row r="1617" spans="47:47" x14ac:dyDescent="0.2">
      <c r="AU1617" s="52"/>
    </row>
    <row r="1618" spans="47:47" x14ac:dyDescent="0.2">
      <c r="AU1618" s="52"/>
    </row>
    <row r="1619" spans="47:47" x14ac:dyDescent="0.2">
      <c r="AU1619" s="52"/>
    </row>
    <row r="1620" spans="47:47" x14ac:dyDescent="0.2">
      <c r="AU1620" s="52"/>
    </row>
    <row r="1621" spans="47:47" x14ac:dyDescent="0.2">
      <c r="AU1621" s="52"/>
    </row>
    <row r="1622" spans="47:47" x14ac:dyDescent="0.2">
      <c r="AU1622" s="52"/>
    </row>
    <row r="1623" spans="47:47" x14ac:dyDescent="0.2">
      <c r="AU1623" s="52"/>
    </row>
    <row r="1624" spans="47:47" x14ac:dyDescent="0.2">
      <c r="AU1624" s="52"/>
    </row>
    <row r="1625" spans="47:47" x14ac:dyDescent="0.2">
      <c r="AU1625" s="52"/>
    </row>
    <row r="1626" spans="47:47" x14ac:dyDescent="0.2">
      <c r="AU1626" s="52"/>
    </row>
    <row r="1627" spans="47:47" x14ac:dyDescent="0.2">
      <c r="AU1627" s="52"/>
    </row>
    <row r="1628" spans="47:47" x14ac:dyDescent="0.2">
      <c r="AU1628" s="52"/>
    </row>
    <row r="1629" spans="47:47" x14ac:dyDescent="0.2">
      <c r="AU1629" s="52"/>
    </row>
    <row r="1630" spans="47:47" x14ac:dyDescent="0.2">
      <c r="AU1630" s="52"/>
    </row>
    <row r="1631" spans="47:47" x14ac:dyDescent="0.2">
      <c r="AU1631" s="52"/>
    </row>
    <row r="1632" spans="47:47" x14ac:dyDescent="0.2">
      <c r="AU1632" s="52"/>
    </row>
    <row r="1633" spans="47:47" x14ac:dyDescent="0.2">
      <c r="AU1633" s="52"/>
    </row>
    <row r="1634" spans="47:47" x14ac:dyDescent="0.2">
      <c r="AU1634" s="52"/>
    </row>
    <row r="1635" spans="47:47" x14ac:dyDescent="0.2">
      <c r="AU1635" s="52"/>
    </row>
    <row r="1636" spans="47:47" x14ac:dyDescent="0.2">
      <c r="AU1636" s="52"/>
    </row>
    <row r="1637" spans="47:47" x14ac:dyDescent="0.2">
      <c r="AU1637" s="52"/>
    </row>
    <row r="1638" spans="47:47" x14ac:dyDescent="0.2">
      <c r="AU1638" s="52"/>
    </row>
    <row r="1639" spans="47:47" x14ac:dyDescent="0.2">
      <c r="AU1639" s="52"/>
    </row>
    <row r="1640" spans="47:47" x14ac:dyDescent="0.2">
      <c r="AU1640" s="52"/>
    </row>
    <row r="1641" spans="47:47" x14ac:dyDescent="0.2">
      <c r="AU1641" s="52"/>
    </row>
    <row r="1642" spans="47:47" x14ac:dyDescent="0.2">
      <c r="AU1642" s="52"/>
    </row>
    <row r="1643" spans="47:47" x14ac:dyDescent="0.2">
      <c r="AU1643" s="52"/>
    </row>
    <row r="1644" spans="47:47" x14ac:dyDescent="0.2">
      <c r="AU1644" s="52"/>
    </row>
    <row r="1645" spans="47:47" x14ac:dyDescent="0.2">
      <c r="AU1645" s="52"/>
    </row>
    <row r="1646" spans="47:47" x14ac:dyDescent="0.2">
      <c r="AU1646" s="52"/>
    </row>
    <row r="1647" spans="47:47" x14ac:dyDescent="0.2">
      <c r="AU1647" s="52"/>
    </row>
    <row r="1648" spans="47:47" x14ac:dyDescent="0.2">
      <c r="AU1648" s="52"/>
    </row>
    <row r="1649" spans="47:47" x14ac:dyDescent="0.2">
      <c r="AU1649" s="52"/>
    </row>
    <row r="1650" spans="47:47" x14ac:dyDescent="0.2">
      <c r="AU1650" s="52"/>
    </row>
    <row r="1651" spans="47:47" x14ac:dyDescent="0.2">
      <c r="AU1651" s="52"/>
    </row>
    <row r="1652" spans="47:47" x14ac:dyDescent="0.2">
      <c r="AU1652" s="52"/>
    </row>
    <row r="1653" spans="47:47" x14ac:dyDescent="0.2">
      <c r="AU1653" s="52"/>
    </row>
    <row r="1654" spans="47:47" x14ac:dyDescent="0.2">
      <c r="AU1654" s="52"/>
    </row>
    <row r="1655" spans="47:47" x14ac:dyDescent="0.2">
      <c r="AU1655" s="52"/>
    </row>
    <row r="1656" spans="47:47" x14ac:dyDescent="0.2">
      <c r="AU1656" s="52"/>
    </row>
    <row r="1657" spans="47:47" x14ac:dyDescent="0.2">
      <c r="AU1657" s="52"/>
    </row>
    <row r="1658" spans="47:47" x14ac:dyDescent="0.2">
      <c r="AU1658" s="52"/>
    </row>
    <row r="1659" spans="47:47" x14ac:dyDescent="0.2">
      <c r="AU1659" s="52"/>
    </row>
    <row r="1660" spans="47:47" x14ac:dyDescent="0.2">
      <c r="AU1660" s="52"/>
    </row>
    <row r="1661" spans="47:47" x14ac:dyDescent="0.2">
      <c r="AU1661" s="52"/>
    </row>
    <row r="1662" spans="47:47" x14ac:dyDescent="0.2">
      <c r="AU1662" s="52"/>
    </row>
    <row r="1663" spans="47:47" x14ac:dyDescent="0.2">
      <c r="AU1663" s="52"/>
    </row>
    <row r="1664" spans="47:47" x14ac:dyDescent="0.2">
      <c r="AU1664" s="52"/>
    </row>
    <row r="1665" spans="47:47" x14ac:dyDescent="0.2">
      <c r="AU1665" s="52"/>
    </row>
    <row r="1666" spans="47:47" x14ac:dyDescent="0.2">
      <c r="AU1666" s="52"/>
    </row>
    <row r="1667" spans="47:47" x14ac:dyDescent="0.2">
      <c r="AU1667" s="52"/>
    </row>
    <row r="1668" spans="47:47" x14ac:dyDescent="0.2">
      <c r="AU1668" s="52"/>
    </row>
    <row r="1669" spans="47:47" x14ac:dyDescent="0.2">
      <c r="AU1669" s="52"/>
    </row>
    <row r="1670" spans="47:47" x14ac:dyDescent="0.2">
      <c r="AU1670" s="52"/>
    </row>
    <row r="1671" spans="47:47" x14ac:dyDescent="0.2">
      <c r="AU1671" s="52"/>
    </row>
    <row r="1672" spans="47:47" x14ac:dyDescent="0.2">
      <c r="AU1672" s="52"/>
    </row>
    <row r="1673" spans="47:47" x14ac:dyDescent="0.2">
      <c r="AU1673" s="52"/>
    </row>
    <row r="1674" spans="47:47" x14ac:dyDescent="0.2">
      <c r="AU1674" s="52"/>
    </row>
    <row r="1675" spans="47:47" x14ac:dyDescent="0.2">
      <c r="AU1675" s="52"/>
    </row>
    <row r="1676" spans="47:47" x14ac:dyDescent="0.2">
      <c r="AU1676" s="52"/>
    </row>
    <row r="1677" spans="47:47" x14ac:dyDescent="0.2">
      <c r="AU1677" s="52"/>
    </row>
    <row r="1678" spans="47:47" x14ac:dyDescent="0.2">
      <c r="AU1678" s="52"/>
    </row>
    <row r="1679" spans="47:47" x14ac:dyDescent="0.2">
      <c r="AU1679" s="52"/>
    </row>
    <row r="1680" spans="47:47" x14ac:dyDescent="0.2">
      <c r="AU1680" s="52"/>
    </row>
    <row r="1681" spans="47:47" x14ac:dyDescent="0.2">
      <c r="AU1681" s="52"/>
    </row>
    <row r="1682" spans="47:47" x14ac:dyDescent="0.2">
      <c r="AU1682" s="52"/>
    </row>
    <row r="1683" spans="47:47" x14ac:dyDescent="0.2">
      <c r="AU1683" s="52"/>
    </row>
    <row r="1684" spans="47:47" x14ac:dyDescent="0.2">
      <c r="AU1684" s="52"/>
    </row>
    <row r="1685" spans="47:47" x14ac:dyDescent="0.2">
      <c r="AU1685" s="52"/>
    </row>
    <row r="1686" spans="47:47" x14ac:dyDescent="0.2">
      <c r="AU1686" s="52"/>
    </row>
    <row r="1687" spans="47:47" x14ac:dyDescent="0.2">
      <c r="AU1687" s="52"/>
    </row>
    <row r="1688" spans="47:47" x14ac:dyDescent="0.2">
      <c r="AU1688" s="52"/>
    </row>
    <row r="1689" spans="47:47" x14ac:dyDescent="0.2">
      <c r="AU1689" s="52"/>
    </row>
    <row r="1690" spans="47:47" x14ac:dyDescent="0.2">
      <c r="AU1690" s="52"/>
    </row>
    <row r="1691" spans="47:47" x14ac:dyDescent="0.2">
      <c r="AU1691" s="52"/>
    </row>
    <row r="1692" spans="47:47" x14ac:dyDescent="0.2">
      <c r="AU1692" s="52"/>
    </row>
    <row r="1693" spans="47:47" x14ac:dyDescent="0.2">
      <c r="AU1693" s="52"/>
    </row>
    <row r="1694" spans="47:47" x14ac:dyDescent="0.2">
      <c r="AU1694" s="52"/>
    </row>
    <row r="1695" spans="47:47" x14ac:dyDescent="0.2">
      <c r="AU1695" s="52"/>
    </row>
    <row r="1696" spans="47:47" x14ac:dyDescent="0.2">
      <c r="AU1696" s="52"/>
    </row>
    <row r="1697" spans="47:47" x14ac:dyDescent="0.2">
      <c r="AU1697" s="52"/>
    </row>
    <row r="1698" spans="47:47" x14ac:dyDescent="0.2">
      <c r="AU1698" s="52"/>
    </row>
    <row r="1699" spans="47:47" x14ac:dyDescent="0.2">
      <c r="AU1699" s="52"/>
    </row>
    <row r="1700" spans="47:47" x14ac:dyDescent="0.2">
      <c r="AU1700" s="52"/>
    </row>
    <row r="1701" spans="47:47" x14ac:dyDescent="0.2">
      <c r="AU1701" s="52"/>
    </row>
    <row r="1702" spans="47:47" x14ac:dyDescent="0.2">
      <c r="AU1702" s="52"/>
    </row>
    <row r="1703" spans="47:47" x14ac:dyDescent="0.2">
      <c r="AU1703" s="52"/>
    </row>
    <row r="1704" spans="47:47" x14ac:dyDescent="0.2">
      <c r="AU1704" s="52"/>
    </row>
    <row r="1705" spans="47:47" x14ac:dyDescent="0.2">
      <c r="AU1705" s="52"/>
    </row>
    <row r="1706" spans="47:47" x14ac:dyDescent="0.2">
      <c r="AU1706" s="52"/>
    </row>
    <row r="1707" spans="47:47" x14ac:dyDescent="0.2">
      <c r="AU1707" s="52"/>
    </row>
    <row r="1708" spans="47:47" x14ac:dyDescent="0.2">
      <c r="AU1708" s="52"/>
    </row>
    <row r="1709" spans="47:47" x14ac:dyDescent="0.2">
      <c r="AU1709" s="52"/>
    </row>
    <row r="1710" spans="47:47" x14ac:dyDescent="0.2">
      <c r="AU1710" s="52"/>
    </row>
    <row r="1711" spans="47:47" x14ac:dyDescent="0.2">
      <c r="AU1711" s="52"/>
    </row>
    <row r="1712" spans="47:47" x14ac:dyDescent="0.2">
      <c r="AU1712" s="52"/>
    </row>
    <row r="1713" spans="47:47" x14ac:dyDescent="0.2">
      <c r="AU1713" s="52"/>
    </row>
    <row r="1714" spans="47:47" x14ac:dyDescent="0.2">
      <c r="AU1714" s="52"/>
    </row>
    <row r="1715" spans="47:47" x14ac:dyDescent="0.2">
      <c r="AU1715" s="52"/>
    </row>
    <row r="1716" spans="47:47" x14ac:dyDescent="0.2">
      <c r="AU1716" s="52"/>
    </row>
    <row r="1717" spans="47:47" x14ac:dyDescent="0.2">
      <c r="AU1717" s="52"/>
    </row>
    <row r="1718" spans="47:47" x14ac:dyDescent="0.2">
      <c r="AU1718" s="52"/>
    </row>
    <row r="1719" spans="47:47" x14ac:dyDescent="0.2">
      <c r="AU1719" s="52"/>
    </row>
    <row r="1720" spans="47:47" x14ac:dyDescent="0.2">
      <c r="AU1720" s="52"/>
    </row>
    <row r="1721" spans="47:47" x14ac:dyDescent="0.2">
      <c r="AU1721" s="52"/>
    </row>
    <row r="1722" spans="47:47" x14ac:dyDescent="0.2">
      <c r="AU1722" s="52"/>
    </row>
    <row r="1723" spans="47:47" x14ac:dyDescent="0.2">
      <c r="AU1723" s="52"/>
    </row>
    <row r="1724" spans="47:47" x14ac:dyDescent="0.2">
      <c r="AU1724" s="52"/>
    </row>
    <row r="1725" spans="47:47" x14ac:dyDescent="0.2">
      <c r="AU1725" s="52"/>
    </row>
    <row r="1726" spans="47:47" x14ac:dyDescent="0.2">
      <c r="AU1726" s="52"/>
    </row>
    <row r="1727" spans="47:47" x14ac:dyDescent="0.2">
      <c r="AU1727" s="52"/>
    </row>
    <row r="1728" spans="47:47" x14ac:dyDescent="0.2">
      <c r="AU1728" s="52"/>
    </row>
    <row r="1729" spans="47:47" x14ac:dyDescent="0.2">
      <c r="AU1729" s="52"/>
    </row>
    <row r="1730" spans="47:47" x14ac:dyDescent="0.2">
      <c r="AU1730" s="52"/>
    </row>
    <row r="1731" spans="47:47" x14ac:dyDescent="0.2">
      <c r="AU1731" s="52"/>
    </row>
    <row r="1732" spans="47:47" x14ac:dyDescent="0.2">
      <c r="AU1732" s="52"/>
    </row>
    <row r="1733" spans="47:47" x14ac:dyDescent="0.2">
      <c r="AU1733" s="52"/>
    </row>
    <row r="1734" spans="47:47" x14ac:dyDescent="0.2">
      <c r="AU1734" s="52"/>
    </row>
    <row r="1735" spans="47:47" x14ac:dyDescent="0.2">
      <c r="AU1735" s="52"/>
    </row>
    <row r="1736" spans="47:47" x14ac:dyDescent="0.2">
      <c r="AU1736" s="52"/>
    </row>
    <row r="1737" spans="47:47" x14ac:dyDescent="0.2">
      <c r="AU1737" s="52"/>
    </row>
    <row r="1738" spans="47:47" x14ac:dyDescent="0.2">
      <c r="AU1738" s="52"/>
    </row>
    <row r="1739" spans="47:47" x14ac:dyDescent="0.2">
      <c r="AU1739" s="52"/>
    </row>
    <row r="1740" spans="47:47" x14ac:dyDescent="0.2">
      <c r="AU1740" s="52"/>
    </row>
    <row r="1741" spans="47:47" x14ac:dyDescent="0.2">
      <c r="AU1741" s="52"/>
    </row>
    <row r="1742" spans="47:47" x14ac:dyDescent="0.2">
      <c r="AU1742" s="52"/>
    </row>
    <row r="1743" spans="47:47" x14ac:dyDescent="0.2">
      <c r="AU1743" s="52"/>
    </row>
    <row r="1744" spans="47:47" x14ac:dyDescent="0.2">
      <c r="AU1744" s="52"/>
    </row>
    <row r="1745" spans="47:47" x14ac:dyDescent="0.2">
      <c r="AU1745" s="52"/>
    </row>
    <row r="1746" spans="47:47" x14ac:dyDescent="0.2">
      <c r="AU1746" s="52"/>
    </row>
    <row r="1747" spans="47:47" x14ac:dyDescent="0.2">
      <c r="AU1747" s="52"/>
    </row>
    <row r="1748" spans="47:47" x14ac:dyDescent="0.2">
      <c r="AU1748" s="52"/>
    </row>
    <row r="1749" spans="47:47" x14ac:dyDescent="0.2">
      <c r="AU1749" s="52"/>
    </row>
    <row r="1750" spans="47:47" x14ac:dyDescent="0.2">
      <c r="AU1750" s="52"/>
    </row>
    <row r="1751" spans="47:47" x14ac:dyDescent="0.2">
      <c r="AU1751" s="52"/>
    </row>
    <row r="1752" spans="47:47" x14ac:dyDescent="0.2">
      <c r="AU1752" s="52"/>
    </row>
    <row r="1753" spans="47:47" x14ac:dyDescent="0.2">
      <c r="AU1753" s="52"/>
    </row>
    <row r="1754" spans="47:47" x14ac:dyDescent="0.2">
      <c r="AU1754" s="52"/>
    </row>
    <row r="1755" spans="47:47" x14ac:dyDescent="0.2">
      <c r="AU1755" s="52"/>
    </row>
    <row r="1756" spans="47:47" x14ac:dyDescent="0.2">
      <c r="AU1756" s="52"/>
    </row>
    <row r="1757" spans="47:47" x14ac:dyDescent="0.2">
      <c r="AU1757" s="52"/>
    </row>
    <row r="1758" spans="47:47" x14ac:dyDescent="0.2">
      <c r="AU1758" s="52"/>
    </row>
    <row r="1759" spans="47:47" x14ac:dyDescent="0.2">
      <c r="AU1759" s="52"/>
    </row>
    <row r="1760" spans="47:47" x14ac:dyDescent="0.2">
      <c r="AU1760" s="52"/>
    </row>
    <row r="1761" spans="47:47" x14ac:dyDescent="0.2">
      <c r="AU1761" s="52"/>
    </row>
    <row r="1762" spans="47:47" x14ac:dyDescent="0.2">
      <c r="AU1762" s="52"/>
    </row>
    <row r="1763" spans="47:47" x14ac:dyDescent="0.2">
      <c r="AU1763" s="52"/>
    </row>
    <row r="1764" spans="47:47" x14ac:dyDescent="0.2">
      <c r="AU1764" s="52"/>
    </row>
    <row r="1765" spans="47:47" x14ac:dyDescent="0.2">
      <c r="AU1765" s="52"/>
    </row>
    <row r="1766" spans="47:47" x14ac:dyDescent="0.2">
      <c r="AU1766" s="52"/>
    </row>
    <row r="1767" spans="47:47" x14ac:dyDescent="0.2">
      <c r="AU1767" s="52"/>
    </row>
    <row r="1768" spans="47:47" x14ac:dyDescent="0.2">
      <c r="AU1768" s="52"/>
    </row>
    <row r="1769" spans="47:47" x14ac:dyDescent="0.2">
      <c r="AU1769" s="52"/>
    </row>
    <row r="1770" spans="47:47" x14ac:dyDescent="0.2">
      <c r="AU1770" s="52"/>
    </row>
    <row r="1771" spans="47:47" x14ac:dyDescent="0.2">
      <c r="AU1771" s="52"/>
    </row>
    <row r="1772" spans="47:47" x14ac:dyDescent="0.2">
      <c r="AU1772" s="52"/>
    </row>
    <row r="1773" spans="47:47" x14ac:dyDescent="0.2">
      <c r="AU1773" s="52"/>
    </row>
    <row r="1774" spans="47:47" x14ac:dyDescent="0.2">
      <c r="AU1774" s="52"/>
    </row>
    <row r="1775" spans="47:47" x14ac:dyDescent="0.2">
      <c r="AU1775" s="52"/>
    </row>
    <row r="1776" spans="47:47" x14ac:dyDescent="0.2">
      <c r="AU1776" s="52"/>
    </row>
    <row r="1777" spans="47:47" x14ac:dyDescent="0.2">
      <c r="AU1777" s="52"/>
    </row>
    <row r="1778" spans="47:47" x14ac:dyDescent="0.2">
      <c r="AU1778" s="52"/>
    </row>
    <row r="1779" spans="47:47" x14ac:dyDescent="0.2">
      <c r="AU1779" s="52"/>
    </row>
    <row r="1780" spans="47:47" x14ac:dyDescent="0.2">
      <c r="AU1780" s="52"/>
    </row>
    <row r="1781" spans="47:47" x14ac:dyDescent="0.2">
      <c r="AU1781" s="52"/>
    </row>
    <row r="1782" spans="47:47" x14ac:dyDescent="0.2">
      <c r="AU1782" s="52"/>
    </row>
    <row r="1783" spans="47:47" x14ac:dyDescent="0.2">
      <c r="AU1783" s="52"/>
    </row>
    <row r="1784" spans="47:47" x14ac:dyDescent="0.2">
      <c r="AU1784" s="52"/>
    </row>
    <row r="1785" spans="47:47" x14ac:dyDescent="0.2">
      <c r="AU1785" s="52"/>
    </row>
    <row r="1786" spans="47:47" x14ac:dyDescent="0.2">
      <c r="AU1786" s="52"/>
    </row>
    <row r="1787" spans="47:47" x14ac:dyDescent="0.2">
      <c r="AU1787" s="52"/>
    </row>
    <row r="1788" spans="47:47" x14ac:dyDescent="0.2">
      <c r="AU1788" s="52"/>
    </row>
    <row r="1789" spans="47:47" x14ac:dyDescent="0.2">
      <c r="AU1789" s="52"/>
    </row>
    <row r="1790" spans="47:47" x14ac:dyDescent="0.2">
      <c r="AU1790" s="52"/>
    </row>
    <row r="1791" spans="47:47" x14ac:dyDescent="0.2">
      <c r="AU1791" s="52"/>
    </row>
    <row r="1792" spans="47:47" x14ac:dyDescent="0.2">
      <c r="AU1792" s="52"/>
    </row>
    <row r="1793" spans="47:47" x14ac:dyDescent="0.2">
      <c r="AU1793" s="52"/>
    </row>
    <row r="1794" spans="47:47" x14ac:dyDescent="0.2">
      <c r="AU1794" s="52"/>
    </row>
    <row r="1795" spans="47:47" x14ac:dyDescent="0.2">
      <c r="AU1795" s="52"/>
    </row>
    <row r="1796" spans="47:47" x14ac:dyDescent="0.2">
      <c r="AU1796" s="52"/>
    </row>
    <row r="1797" spans="47:47" x14ac:dyDescent="0.2">
      <c r="AU1797" s="52"/>
    </row>
    <row r="1798" spans="47:47" x14ac:dyDescent="0.2">
      <c r="AU1798" s="52"/>
    </row>
    <row r="1799" spans="47:47" x14ac:dyDescent="0.2">
      <c r="AU1799" s="52"/>
    </row>
    <row r="1800" spans="47:47" x14ac:dyDescent="0.2">
      <c r="AU1800" s="52"/>
    </row>
    <row r="1801" spans="47:47" x14ac:dyDescent="0.2">
      <c r="AU1801" s="52"/>
    </row>
    <row r="1802" spans="47:47" x14ac:dyDescent="0.2">
      <c r="AU1802" s="52"/>
    </row>
    <row r="1803" spans="47:47" x14ac:dyDescent="0.2">
      <c r="AU1803" s="52"/>
    </row>
    <row r="1804" spans="47:47" x14ac:dyDescent="0.2">
      <c r="AU1804" s="52"/>
    </row>
    <row r="1805" spans="47:47" x14ac:dyDescent="0.2">
      <c r="AU1805" s="52"/>
    </row>
    <row r="1806" spans="47:47" x14ac:dyDescent="0.2">
      <c r="AU1806" s="52"/>
    </row>
    <row r="1807" spans="47:47" x14ac:dyDescent="0.2">
      <c r="AU1807" s="52"/>
    </row>
    <row r="1808" spans="47:47" x14ac:dyDescent="0.2">
      <c r="AU1808" s="52"/>
    </row>
    <row r="1809" spans="47:47" x14ac:dyDescent="0.2">
      <c r="AU1809" s="52"/>
    </row>
    <row r="1810" spans="47:47" x14ac:dyDescent="0.2">
      <c r="AU1810" s="52"/>
    </row>
    <row r="1811" spans="47:47" x14ac:dyDescent="0.2">
      <c r="AU1811" s="52"/>
    </row>
    <row r="1812" spans="47:47" x14ac:dyDescent="0.2">
      <c r="AU1812" s="52"/>
    </row>
    <row r="1813" spans="47:47" x14ac:dyDescent="0.2">
      <c r="AU1813" s="52"/>
    </row>
    <row r="1814" spans="47:47" x14ac:dyDescent="0.2">
      <c r="AU1814" s="52"/>
    </row>
    <row r="1815" spans="47:47" x14ac:dyDescent="0.2">
      <c r="AU1815" s="52"/>
    </row>
    <row r="1816" spans="47:47" x14ac:dyDescent="0.2">
      <c r="AU1816" s="52"/>
    </row>
    <row r="1817" spans="47:47" x14ac:dyDescent="0.2">
      <c r="AU1817" s="52"/>
    </row>
    <row r="1818" spans="47:47" x14ac:dyDescent="0.2">
      <c r="AU1818" s="52"/>
    </row>
    <row r="1819" spans="47:47" x14ac:dyDescent="0.2">
      <c r="AU1819" s="52"/>
    </row>
    <row r="1820" spans="47:47" x14ac:dyDescent="0.2">
      <c r="AU1820" s="52"/>
    </row>
    <row r="1821" spans="47:47" x14ac:dyDescent="0.2">
      <c r="AU1821" s="52"/>
    </row>
    <row r="1822" spans="47:47" x14ac:dyDescent="0.2">
      <c r="AU1822" s="52"/>
    </row>
    <row r="1823" spans="47:47" x14ac:dyDescent="0.2">
      <c r="AU1823" s="52"/>
    </row>
    <row r="1824" spans="47:47" x14ac:dyDescent="0.2">
      <c r="AU1824" s="52"/>
    </row>
    <row r="1825" spans="47:47" x14ac:dyDescent="0.2">
      <c r="AU1825" s="52"/>
    </row>
    <row r="1826" spans="47:47" x14ac:dyDescent="0.2">
      <c r="AU1826" s="52"/>
    </row>
    <row r="1827" spans="47:47" x14ac:dyDescent="0.2">
      <c r="AU1827" s="52"/>
    </row>
    <row r="1828" spans="47:47" x14ac:dyDescent="0.2">
      <c r="AU1828" s="52"/>
    </row>
    <row r="1829" spans="47:47" x14ac:dyDescent="0.2">
      <c r="AU1829" s="52"/>
    </row>
    <row r="1830" spans="47:47" x14ac:dyDescent="0.2">
      <c r="AU1830" s="52"/>
    </row>
    <row r="1831" spans="47:47" x14ac:dyDescent="0.2">
      <c r="AU1831" s="52"/>
    </row>
    <row r="1832" spans="47:47" x14ac:dyDescent="0.2">
      <c r="AU1832" s="52"/>
    </row>
    <row r="1833" spans="47:47" x14ac:dyDescent="0.2">
      <c r="AU1833" s="52"/>
    </row>
    <row r="1834" spans="47:47" x14ac:dyDescent="0.2">
      <c r="AU1834" s="52"/>
    </row>
    <row r="1835" spans="47:47" x14ac:dyDescent="0.2">
      <c r="AU1835" s="52"/>
    </row>
    <row r="1836" spans="47:47" x14ac:dyDescent="0.2">
      <c r="AU1836" s="52"/>
    </row>
    <row r="1837" spans="47:47" x14ac:dyDescent="0.2">
      <c r="AU1837" s="52"/>
    </row>
    <row r="1838" spans="47:47" x14ac:dyDescent="0.2">
      <c r="AU1838" s="52"/>
    </row>
    <row r="1839" spans="47:47" x14ac:dyDescent="0.2">
      <c r="AU1839" s="52"/>
    </row>
    <row r="1840" spans="47:47" x14ac:dyDescent="0.2">
      <c r="AU1840" s="52"/>
    </row>
    <row r="1841" spans="47:47" x14ac:dyDescent="0.2">
      <c r="AU1841" s="52"/>
    </row>
    <row r="1842" spans="47:47" x14ac:dyDescent="0.2">
      <c r="AU1842" s="52"/>
    </row>
    <row r="1843" spans="47:47" x14ac:dyDescent="0.2">
      <c r="AU1843" s="52"/>
    </row>
    <row r="1844" spans="47:47" x14ac:dyDescent="0.2">
      <c r="AU1844" s="52"/>
    </row>
    <row r="1845" spans="47:47" x14ac:dyDescent="0.2">
      <c r="AU1845" s="52"/>
    </row>
    <row r="1846" spans="47:47" x14ac:dyDescent="0.2">
      <c r="AU1846" s="52"/>
    </row>
    <row r="1847" spans="47:47" x14ac:dyDescent="0.2">
      <c r="AU1847" s="52"/>
    </row>
    <row r="1848" spans="47:47" x14ac:dyDescent="0.2">
      <c r="AU1848" s="52"/>
    </row>
    <row r="1849" spans="47:47" x14ac:dyDescent="0.2">
      <c r="AU1849" s="52"/>
    </row>
    <row r="1850" spans="47:47" x14ac:dyDescent="0.2">
      <c r="AU1850" s="52"/>
    </row>
    <row r="1851" spans="47:47" x14ac:dyDescent="0.2">
      <c r="AU1851" s="52"/>
    </row>
    <row r="1852" spans="47:47" x14ac:dyDescent="0.2">
      <c r="AU1852" s="52"/>
    </row>
    <row r="1853" spans="47:47" x14ac:dyDescent="0.2">
      <c r="AU1853" s="52"/>
    </row>
    <row r="1854" spans="47:47" x14ac:dyDescent="0.2">
      <c r="AU1854" s="52"/>
    </row>
    <row r="1855" spans="47:47" x14ac:dyDescent="0.2">
      <c r="AU1855" s="52"/>
    </row>
    <row r="1856" spans="47:47" x14ac:dyDescent="0.2">
      <c r="AU1856" s="52"/>
    </row>
    <row r="1857" spans="47:47" x14ac:dyDescent="0.2">
      <c r="AU1857" s="52"/>
    </row>
    <row r="1858" spans="47:47" x14ac:dyDescent="0.2">
      <c r="AU1858" s="52"/>
    </row>
    <row r="1859" spans="47:47" x14ac:dyDescent="0.2">
      <c r="AU1859" s="52"/>
    </row>
    <row r="1860" spans="47:47" x14ac:dyDescent="0.2">
      <c r="AU1860" s="52"/>
    </row>
    <row r="1861" spans="47:47" x14ac:dyDescent="0.2">
      <c r="AU1861" s="52"/>
    </row>
    <row r="1862" spans="47:47" x14ac:dyDescent="0.2">
      <c r="AU1862" s="52"/>
    </row>
    <row r="1863" spans="47:47" x14ac:dyDescent="0.2">
      <c r="AU1863" s="52"/>
    </row>
    <row r="1864" spans="47:47" x14ac:dyDescent="0.2">
      <c r="AU1864" s="52"/>
    </row>
    <row r="1865" spans="47:47" x14ac:dyDescent="0.2">
      <c r="AU1865" s="52"/>
    </row>
    <row r="1866" spans="47:47" x14ac:dyDescent="0.2">
      <c r="AU1866" s="52"/>
    </row>
    <row r="1867" spans="47:47" x14ac:dyDescent="0.2">
      <c r="AU1867" s="52"/>
    </row>
    <row r="1868" spans="47:47" x14ac:dyDescent="0.2">
      <c r="AU1868" s="52"/>
    </row>
    <row r="1869" spans="47:47" x14ac:dyDescent="0.2">
      <c r="AU1869" s="52"/>
    </row>
    <row r="1870" spans="47:47" x14ac:dyDescent="0.2">
      <c r="AU1870" s="52"/>
    </row>
    <row r="1871" spans="47:47" x14ac:dyDescent="0.2">
      <c r="AU1871" s="52"/>
    </row>
    <row r="1872" spans="47:47" x14ac:dyDescent="0.2">
      <c r="AU1872" s="52"/>
    </row>
    <row r="1873" spans="47:47" x14ac:dyDescent="0.2">
      <c r="AU1873" s="52"/>
    </row>
    <row r="1874" spans="47:47" x14ac:dyDescent="0.2">
      <c r="AU1874" s="52"/>
    </row>
    <row r="1875" spans="47:47" x14ac:dyDescent="0.2">
      <c r="AU1875" s="52"/>
    </row>
    <row r="1876" spans="47:47" x14ac:dyDescent="0.2">
      <c r="AU1876" s="52"/>
    </row>
    <row r="1877" spans="47:47" x14ac:dyDescent="0.2">
      <c r="AU1877" s="52"/>
    </row>
    <row r="1878" spans="47:47" x14ac:dyDescent="0.2">
      <c r="AU1878" s="52"/>
    </row>
    <row r="1879" spans="47:47" x14ac:dyDescent="0.2">
      <c r="AU1879" s="52"/>
    </row>
    <row r="1880" spans="47:47" x14ac:dyDescent="0.2">
      <c r="AU1880" s="52"/>
    </row>
    <row r="1881" spans="47:47" x14ac:dyDescent="0.2">
      <c r="AU1881" s="52"/>
    </row>
    <row r="1882" spans="47:47" x14ac:dyDescent="0.2">
      <c r="AU1882" s="52"/>
    </row>
    <row r="1883" spans="47:47" x14ac:dyDescent="0.2">
      <c r="AU1883" s="52"/>
    </row>
    <row r="1884" spans="47:47" x14ac:dyDescent="0.2">
      <c r="AU1884" s="52"/>
    </row>
    <row r="1885" spans="47:47" x14ac:dyDescent="0.2">
      <c r="AU1885" s="52"/>
    </row>
    <row r="1886" spans="47:47" x14ac:dyDescent="0.2">
      <c r="AU1886" s="52"/>
    </row>
    <row r="1887" spans="47:47" x14ac:dyDescent="0.2">
      <c r="AU1887" s="52"/>
    </row>
    <row r="1888" spans="47:47" x14ac:dyDescent="0.2">
      <c r="AU1888" s="52"/>
    </row>
    <row r="1889" spans="47:47" x14ac:dyDescent="0.2">
      <c r="AU1889" s="52"/>
    </row>
    <row r="1890" spans="47:47" x14ac:dyDescent="0.2">
      <c r="AU1890" s="52"/>
    </row>
    <row r="1891" spans="47:47" x14ac:dyDescent="0.2">
      <c r="AU1891" s="52"/>
    </row>
    <row r="1892" spans="47:47" x14ac:dyDescent="0.2">
      <c r="AU1892" s="52"/>
    </row>
    <row r="1893" spans="47:47" x14ac:dyDescent="0.2">
      <c r="AU1893" s="52"/>
    </row>
    <row r="1894" spans="47:47" x14ac:dyDescent="0.2">
      <c r="AU1894" s="52"/>
    </row>
    <row r="1895" spans="47:47" x14ac:dyDescent="0.2">
      <c r="AU1895" s="52"/>
    </row>
    <row r="1896" spans="47:47" x14ac:dyDescent="0.2">
      <c r="AU1896" s="52"/>
    </row>
    <row r="1897" spans="47:47" x14ac:dyDescent="0.2">
      <c r="AU1897" s="52"/>
    </row>
    <row r="1898" spans="47:47" x14ac:dyDescent="0.2">
      <c r="AU1898" s="52"/>
    </row>
    <row r="1899" spans="47:47" x14ac:dyDescent="0.2">
      <c r="AU1899" s="52"/>
    </row>
    <row r="1900" spans="47:47" x14ac:dyDescent="0.2">
      <c r="AU1900" s="52"/>
    </row>
    <row r="1901" spans="47:47" x14ac:dyDescent="0.2">
      <c r="AU1901" s="52"/>
    </row>
    <row r="1902" spans="47:47" x14ac:dyDescent="0.2">
      <c r="AU1902" s="52"/>
    </row>
    <row r="1903" spans="47:47" x14ac:dyDescent="0.2">
      <c r="AU1903" s="52"/>
    </row>
    <row r="1904" spans="47:47" x14ac:dyDescent="0.2">
      <c r="AU1904" s="52"/>
    </row>
    <row r="1905" spans="47:47" x14ac:dyDescent="0.2">
      <c r="AU1905" s="52"/>
    </row>
    <row r="1906" spans="47:47" x14ac:dyDescent="0.2">
      <c r="AU1906" s="52"/>
    </row>
    <row r="1907" spans="47:47" x14ac:dyDescent="0.2">
      <c r="AU1907" s="52"/>
    </row>
    <row r="1908" spans="47:47" x14ac:dyDescent="0.2">
      <c r="AU1908" s="52"/>
    </row>
    <row r="1909" spans="47:47" x14ac:dyDescent="0.2">
      <c r="AU1909" s="52"/>
    </row>
    <row r="1910" spans="47:47" x14ac:dyDescent="0.2">
      <c r="AU1910" s="52"/>
    </row>
    <row r="1911" spans="47:47" x14ac:dyDescent="0.2">
      <c r="AU1911" s="52"/>
    </row>
    <row r="1912" spans="47:47" x14ac:dyDescent="0.2">
      <c r="AU1912" s="52"/>
    </row>
    <row r="1913" spans="47:47" x14ac:dyDescent="0.2">
      <c r="AU1913" s="52"/>
    </row>
    <row r="1914" spans="47:47" x14ac:dyDescent="0.2">
      <c r="AU1914" s="52"/>
    </row>
    <row r="1915" spans="47:47" x14ac:dyDescent="0.2">
      <c r="AU1915" s="52"/>
    </row>
    <row r="1916" spans="47:47" x14ac:dyDescent="0.2">
      <c r="AU1916" s="52"/>
    </row>
    <row r="1917" spans="47:47" x14ac:dyDescent="0.2">
      <c r="AU1917" s="52"/>
    </row>
    <row r="1918" spans="47:47" x14ac:dyDescent="0.2">
      <c r="AU1918" s="52"/>
    </row>
    <row r="1919" spans="47:47" x14ac:dyDescent="0.2">
      <c r="AU1919" s="52"/>
    </row>
    <row r="1920" spans="47:47" x14ac:dyDescent="0.2">
      <c r="AU1920" s="52"/>
    </row>
    <row r="1921" spans="47:47" x14ac:dyDescent="0.2">
      <c r="AU1921" s="52"/>
    </row>
    <row r="1922" spans="47:47" x14ac:dyDescent="0.2">
      <c r="AU1922" s="52"/>
    </row>
    <row r="1923" spans="47:47" x14ac:dyDescent="0.2">
      <c r="AU1923" s="52"/>
    </row>
    <row r="1924" spans="47:47" x14ac:dyDescent="0.2">
      <c r="AU1924" s="52"/>
    </row>
    <row r="1925" spans="47:47" x14ac:dyDescent="0.2">
      <c r="AU1925" s="52"/>
    </row>
    <row r="1926" spans="47:47" x14ac:dyDescent="0.2">
      <c r="AU1926" s="52"/>
    </row>
    <row r="1927" spans="47:47" x14ac:dyDescent="0.2">
      <c r="AU1927" s="52"/>
    </row>
    <row r="1928" spans="47:47" x14ac:dyDescent="0.2">
      <c r="AU1928" s="52"/>
    </row>
    <row r="1929" spans="47:47" x14ac:dyDescent="0.2">
      <c r="AU1929" s="52"/>
    </row>
    <row r="1930" spans="47:47" x14ac:dyDescent="0.2">
      <c r="AU1930" s="52"/>
    </row>
    <row r="1931" spans="47:47" x14ac:dyDescent="0.2">
      <c r="AU1931" s="52"/>
    </row>
    <row r="1932" spans="47:47" x14ac:dyDescent="0.2">
      <c r="AU1932" s="52"/>
    </row>
    <row r="1933" spans="47:47" x14ac:dyDescent="0.2">
      <c r="AU1933" s="52"/>
    </row>
    <row r="1934" spans="47:47" x14ac:dyDescent="0.2">
      <c r="AU1934" s="52"/>
    </row>
    <row r="1935" spans="47:47" x14ac:dyDescent="0.2">
      <c r="AU1935" s="52"/>
    </row>
    <row r="1936" spans="47:47" x14ac:dyDescent="0.2">
      <c r="AU1936" s="52"/>
    </row>
    <row r="1937" spans="47:47" x14ac:dyDescent="0.2">
      <c r="AU1937" s="52"/>
    </row>
    <row r="1938" spans="47:47" x14ac:dyDescent="0.2">
      <c r="AU1938" s="52"/>
    </row>
    <row r="1939" spans="47:47" x14ac:dyDescent="0.2">
      <c r="AU1939" s="52"/>
    </row>
    <row r="1940" spans="47:47" x14ac:dyDescent="0.2">
      <c r="AU1940" s="52"/>
    </row>
    <row r="1941" spans="47:47" x14ac:dyDescent="0.2">
      <c r="AU1941" s="52"/>
    </row>
    <row r="1942" spans="47:47" x14ac:dyDescent="0.2">
      <c r="AU1942" s="52"/>
    </row>
    <row r="1943" spans="47:47" x14ac:dyDescent="0.2">
      <c r="AU1943" s="52"/>
    </row>
    <row r="1944" spans="47:47" x14ac:dyDescent="0.2">
      <c r="AU1944" s="52"/>
    </row>
    <row r="1945" spans="47:47" x14ac:dyDescent="0.2">
      <c r="AU1945" s="52"/>
    </row>
    <row r="1946" spans="47:47" x14ac:dyDescent="0.2">
      <c r="AU1946" s="52"/>
    </row>
    <row r="1947" spans="47:47" x14ac:dyDescent="0.2">
      <c r="AU1947" s="52"/>
    </row>
    <row r="1948" spans="47:47" x14ac:dyDescent="0.2">
      <c r="AU1948" s="52"/>
    </row>
    <row r="1949" spans="47:47" x14ac:dyDescent="0.2">
      <c r="AU1949" s="52"/>
    </row>
    <row r="1950" spans="47:47" x14ac:dyDescent="0.2">
      <c r="AU1950" s="52"/>
    </row>
    <row r="1951" spans="47:47" x14ac:dyDescent="0.2">
      <c r="AU1951" s="52"/>
    </row>
    <row r="1952" spans="47:47" x14ac:dyDescent="0.2">
      <c r="AU1952" s="52"/>
    </row>
    <row r="1953" spans="47:47" x14ac:dyDescent="0.2">
      <c r="AU1953" s="52"/>
    </row>
    <row r="1954" spans="47:47" x14ac:dyDescent="0.2">
      <c r="AU1954" s="52"/>
    </row>
    <row r="1955" spans="47:47" x14ac:dyDescent="0.2">
      <c r="AU1955" s="52"/>
    </row>
    <row r="1956" spans="47:47" x14ac:dyDescent="0.2">
      <c r="AU1956" s="52"/>
    </row>
    <row r="1957" spans="47:47" x14ac:dyDescent="0.2">
      <c r="AU1957" s="52"/>
    </row>
    <row r="1958" spans="47:47" x14ac:dyDescent="0.2">
      <c r="AU1958" s="52"/>
    </row>
    <row r="1959" spans="47:47" x14ac:dyDescent="0.2">
      <c r="AU1959" s="52"/>
    </row>
    <row r="1960" spans="47:47" x14ac:dyDescent="0.2">
      <c r="AU1960" s="52"/>
    </row>
    <row r="1961" spans="47:47" x14ac:dyDescent="0.2">
      <c r="AU1961" s="52"/>
    </row>
    <row r="1962" spans="47:47" x14ac:dyDescent="0.2">
      <c r="AU1962" s="52"/>
    </row>
    <row r="1963" spans="47:47" x14ac:dyDescent="0.2">
      <c r="AU1963" s="52"/>
    </row>
    <row r="1964" spans="47:47" x14ac:dyDescent="0.2">
      <c r="AU1964" s="52"/>
    </row>
    <row r="1965" spans="47:47" x14ac:dyDescent="0.2">
      <c r="AU1965" s="52"/>
    </row>
    <row r="1966" spans="47:47" x14ac:dyDescent="0.2">
      <c r="AU1966" s="52"/>
    </row>
    <row r="1967" spans="47:47" x14ac:dyDescent="0.2">
      <c r="AU1967" s="52"/>
    </row>
    <row r="1968" spans="47:47" x14ac:dyDescent="0.2">
      <c r="AU1968" s="52"/>
    </row>
    <row r="1969" spans="47:47" x14ac:dyDescent="0.2">
      <c r="AU1969" s="52"/>
    </row>
    <row r="1970" spans="47:47" x14ac:dyDescent="0.2">
      <c r="AU1970" s="52"/>
    </row>
    <row r="1971" spans="47:47" x14ac:dyDescent="0.2">
      <c r="AU1971" s="52"/>
    </row>
    <row r="1972" spans="47:47" x14ac:dyDescent="0.2">
      <c r="AU1972" s="52"/>
    </row>
    <row r="1973" spans="47:47" x14ac:dyDescent="0.2">
      <c r="AU1973" s="52"/>
    </row>
    <row r="1974" spans="47:47" x14ac:dyDescent="0.2">
      <c r="AU1974" s="52"/>
    </row>
    <row r="1975" spans="47:47" x14ac:dyDescent="0.2">
      <c r="AU1975" s="52"/>
    </row>
    <row r="1976" spans="47:47" x14ac:dyDescent="0.2">
      <c r="AU1976" s="52"/>
    </row>
    <row r="1977" spans="47:47" x14ac:dyDescent="0.2">
      <c r="AU1977" s="52"/>
    </row>
    <row r="1978" spans="47:47" x14ac:dyDescent="0.2">
      <c r="AU1978" s="52"/>
    </row>
    <row r="1979" spans="47:47" x14ac:dyDescent="0.2">
      <c r="AU1979" s="52"/>
    </row>
    <row r="1980" spans="47:47" x14ac:dyDescent="0.2">
      <c r="AU1980" s="52"/>
    </row>
    <row r="1981" spans="47:47" x14ac:dyDescent="0.2">
      <c r="AU1981" s="52"/>
    </row>
    <row r="1982" spans="47:47" x14ac:dyDescent="0.2">
      <c r="AU1982" s="52"/>
    </row>
    <row r="1983" spans="47:47" x14ac:dyDescent="0.2">
      <c r="AU1983" s="52"/>
    </row>
    <row r="1984" spans="47:47" x14ac:dyDescent="0.2">
      <c r="AU1984" s="52"/>
    </row>
    <row r="1985" spans="47:47" x14ac:dyDescent="0.2">
      <c r="AU1985" s="52"/>
    </row>
    <row r="1986" spans="47:47" x14ac:dyDescent="0.2">
      <c r="AU1986" s="52"/>
    </row>
    <row r="1987" spans="47:47" x14ac:dyDescent="0.2">
      <c r="AU1987" s="52"/>
    </row>
    <row r="1988" spans="47:47" x14ac:dyDescent="0.2">
      <c r="AU1988" s="52"/>
    </row>
    <row r="1989" spans="47:47" x14ac:dyDescent="0.2">
      <c r="AU1989" s="52"/>
    </row>
    <row r="1990" spans="47:47" x14ac:dyDescent="0.2">
      <c r="AU1990" s="52"/>
    </row>
    <row r="1991" spans="47:47" x14ac:dyDescent="0.2">
      <c r="AU1991" s="52"/>
    </row>
    <row r="1992" spans="47:47" x14ac:dyDescent="0.2">
      <c r="AU1992" s="52"/>
    </row>
    <row r="1993" spans="47:47" x14ac:dyDescent="0.2">
      <c r="AU1993" s="52"/>
    </row>
    <row r="1994" spans="47:47" x14ac:dyDescent="0.2">
      <c r="AU1994" s="52"/>
    </row>
    <row r="1995" spans="47:47" x14ac:dyDescent="0.2">
      <c r="AU1995" s="52"/>
    </row>
    <row r="1996" spans="47:47" x14ac:dyDescent="0.2">
      <c r="AU1996" s="52"/>
    </row>
    <row r="1997" spans="47:47" x14ac:dyDescent="0.2">
      <c r="AU1997" s="52"/>
    </row>
    <row r="1998" spans="47:47" x14ac:dyDescent="0.2">
      <c r="AU1998" s="52"/>
    </row>
    <row r="1999" spans="47:47" x14ac:dyDescent="0.2">
      <c r="AU1999" s="52"/>
    </row>
    <row r="2000" spans="47:47" x14ac:dyDescent="0.2">
      <c r="AU2000" s="52"/>
    </row>
    <row r="2001" spans="47:47" x14ac:dyDescent="0.2">
      <c r="AU2001" s="52"/>
    </row>
    <row r="2002" spans="47:47" x14ac:dyDescent="0.2">
      <c r="AU2002" s="52"/>
    </row>
    <row r="2003" spans="47:47" x14ac:dyDescent="0.2">
      <c r="AU2003" s="52"/>
    </row>
    <row r="2004" spans="47:47" x14ac:dyDescent="0.2">
      <c r="AU2004" s="52"/>
    </row>
    <row r="2005" spans="47:47" x14ac:dyDescent="0.2">
      <c r="AU2005" s="52"/>
    </row>
    <row r="2006" spans="47:47" x14ac:dyDescent="0.2">
      <c r="AU2006" s="52"/>
    </row>
    <row r="2007" spans="47:47" x14ac:dyDescent="0.2">
      <c r="AU2007" s="52"/>
    </row>
    <row r="2008" spans="47:47" x14ac:dyDescent="0.2">
      <c r="AU2008" s="52"/>
    </row>
    <row r="2009" spans="47:47" x14ac:dyDescent="0.2">
      <c r="AU2009" s="52"/>
    </row>
    <row r="2010" spans="47:47" x14ac:dyDescent="0.2">
      <c r="AU2010" s="52"/>
    </row>
    <row r="2011" spans="47:47" x14ac:dyDescent="0.2">
      <c r="AU2011" s="52"/>
    </row>
    <row r="2012" spans="47:47" x14ac:dyDescent="0.2">
      <c r="AU2012" s="52"/>
    </row>
    <row r="2013" spans="47:47" x14ac:dyDescent="0.2">
      <c r="AU2013" s="52"/>
    </row>
    <row r="2014" spans="47:47" x14ac:dyDescent="0.2">
      <c r="AU2014" s="52"/>
    </row>
    <row r="2015" spans="47:47" x14ac:dyDescent="0.2">
      <c r="AU2015" s="52"/>
    </row>
    <row r="2016" spans="47:47" x14ac:dyDescent="0.2">
      <c r="AU2016" s="52"/>
    </row>
    <row r="2017" spans="47:47" x14ac:dyDescent="0.2">
      <c r="AU2017" s="52"/>
    </row>
    <row r="2018" spans="47:47" x14ac:dyDescent="0.2">
      <c r="AU2018" s="52"/>
    </row>
    <row r="2019" spans="47:47" x14ac:dyDescent="0.2">
      <c r="AU2019" s="52"/>
    </row>
    <row r="2020" spans="47:47" x14ac:dyDescent="0.2">
      <c r="AU2020" s="52"/>
    </row>
    <row r="2021" spans="47:47" x14ac:dyDescent="0.2">
      <c r="AU2021" s="52"/>
    </row>
    <row r="2022" spans="47:47" x14ac:dyDescent="0.2">
      <c r="AU2022" s="52"/>
    </row>
    <row r="2023" spans="47:47" x14ac:dyDescent="0.2">
      <c r="AU2023" s="52"/>
    </row>
    <row r="2024" spans="47:47" x14ac:dyDescent="0.2">
      <c r="AU2024" s="52"/>
    </row>
    <row r="2025" spans="47:47" x14ac:dyDescent="0.2">
      <c r="AU2025" s="52"/>
    </row>
    <row r="2026" spans="47:47" x14ac:dyDescent="0.2">
      <c r="AU2026" s="52"/>
    </row>
    <row r="2027" spans="47:47" x14ac:dyDescent="0.2">
      <c r="AU2027" s="52"/>
    </row>
    <row r="2028" spans="47:47" x14ac:dyDescent="0.2">
      <c r="AU2028" s="52"/>
    </row>
    <row r="2029" spans="47:47" x14ac:dyDescent="0.2">
      <c r="AU2029" s="52"/>
    </row>
    <row r="2030" spans="47:47" x14ac:dyDescent="0.2">
      <c r="AU2030" s="52"/>
    </row>
    <row r="2031" spans="47:47" x14ac:dyDescent="0.2">
      <c r="AU2031" s="52"/>
    </row>
    <row r="2032" spans="47:47" x14ac:dyDescent="0.2">
      <c r="AU2032" s="52"/>
    </row>
    <row r="2033" spans="47:47" x14ac:dyDescent="0.2">
      <c r="AU2033" s="52"/>
    </row>
    <row r="2034" spans="47:47" x14ac:dyDescent="0.2">
      <c r="AU2034" s="52"/>
    </row>
    <row r="2035" spans="47:47" x14ac:dyDescent="0.2">
      <c r="AU2035" s="52"/>
    </row>
    <row r="2036" spans="47:47" x14ac:dyDescent="0.2">
      <c r="AU2036" s="52"/>
    </row>
    <row r="2037" spans="47:47" x14ac:dyDescent="0.2">
      <c r="AU2037" s="52"/>
    </row>
    <row r="2038" spans="47:47" x14ac:dyDescent="0.2">
      <c r="AU2038" s="52"/>
    </row>
    <row r="2039" spans="47:47" x14ac:dyDescent="0.2">
      <c r="AU2039" s="52"/>
    </row>
    <row r="2040" spans="47:47" x14ac:dyDescent="0.2">
      <c r="AU2040" s="52"/>
    </row>
    <row r="2041" spans="47:47" x14ac:dyDescent="0.2">
      <c r="AU2041" s="52"/>
    </row>
    <row r="2042" spans="47:47" x14ac:dyDescent="0.2">
      <c r="AU2042" s="52"/>
    </row>
    <row r="2043" spans="47:47" x14ac:dyDescent="0.2">
      <c r="AU2043" s="52"/>
    </row>
    <row r="2044" spans="47:47" x14ac:dyDescent="0.2">
      <c r="AU2044" s="52"/>
    </row>
    <row r="2045" spans="47:47" x14ac:dyDescent="0.2">
      <c r="AU2045" s="52"/>
    </row>
    <row r="2046" spans="47:47" x14ac:dyDescent="0.2">
      <c r="AU2046" s="52"/>
    </row>
    <row r="2047" spans="47:47" x14ac:dyDescent="0.2">
      <c r="AU2047" s="52"/>
    </row>
    <row r="2048" spans="47:47" x14ac:dyDescent="0.2">
      <c r="AU2048" s="52"/>
    </row>
    <row r="2049" spans="47:47" x14ac:dyDescent="0.2">
      <c r="AU2049" s="52"/>
    </row>
    <row r="2050" spans="47:47" x14ac:dyDescent="0.2">
      <c r="AU2050" s="52"/>
    </row>
    <row r="2051" spans="47:47" x14ac:dyDescent="0.2">
      <c r="AU2051" s="52"/>
    </row>
    <row r="2052" spans="47:47" x14ac:dyDescent="0.2">
      <c r="AU2052" s="52"/>
    </row>
    <row r="2053" spans="47:47" x14ac:dyDescent="0.2">
      <c r="AU2053" s="52"/>
    </row>
    <row r="2054" spans="47:47" x14ac:dyDescent="0.2">
      <c r="AU2054" s="52"/>
    </row>
    <row r="2055" spans="47:47" x14ac:dyDescent="0.2">
      <c r="AU2055" s="52"/>
    </row>
    <row r="2056" spans="47:47" x14ac:dyDescent="0.2">
      <c r="AU2056" s="52"/>
    </row>
    <row r="2057" spans="47:47" x14ac:dyDescent="0.2">
      <c r="AU2057" s="52"/>
    </row>
    <row r="2058" spans="47:47" x14ac:dyDescent="0.2">
      <c r="AU2058" s="52"/>
    </row>
    <row r="2059" spans="47:47" x14ac:dyDescent="0.2">
      <c r="AU2059" s="52"/>
    </row>
    <row r="2060" spans="47:47" x14ac:dyDescent="0.2">
      <c r="AU2060" s="52"/>
    </row>
    <row r="2061" spans="47:47" x14ac:dyDescent="0.2">
      <c r="AU2061" s="52"/>
    </row>
    <row r="2062" spans="47:47" x14ac:dyDescent="0.2">
      <c r="AU2062" s="52"/>
    </row>
    <row r="2063" spans="47:47" x14ac:dyDescent="0.2">
      <c r="AU2063" s="52"/>
    </row>
    <row r="2064" spans="47:47" x14ac:dyDescent="0.2">
      <c r="AU2064" s="52"/>
    </row>
    <row r="2065" spans="47:47" x14ac:dyDescent="0.2">
      <c r="AU2065" s="52"/>
    </row>
    <row r="2066" spans="47:47" x14ac:dyDescent="0.2">
      <c r="AU2066" s="52"/>
    </row>
    <row r="2067" spans="47:47" x14ac:dyDescent="0.2">
      <c r="AU2067" s="52"/>
    </row>
    <row r="2068" spans="47:47" x14ac:dyDescent="0.2">
      <c r="AU2068" s="52"/>
    </row>
    <row r="2069" spans="47:47" x14ac:dyDescent="0.2">
      <c r="AU2069" s="52"/>
    </row>
    <row r="2070" spans="47:47" x14ac:dyDescent="0.2">
      <c r="AU2070" s="52"/>
    </row>
    <row r="2071" spans="47:47" x14ac:dyDescent="0.2">
      <c r="AU2071" s="52"/>
    </row>
    <row r="2072" spans="47:47" x14ac:dyDescent="0.2">
      <c r="AU2072" s="52"/>
    </row>
    <row r="2073" spans="47:47" x14ac:dyDescent="0.2">
      <c r="AU2073" s="52"/>
    </row>
    <row r="2074" spans="47:47" x14ac:dyDescent="0.2">
      <c r="AU2074" s="52"/>
    </row>
    <row r="2075" spans="47:47" x14ac:dyDescent="0.2">
      <c r="AU2075" s="52"/>
    </row>
    <row r="2076" spans="47:47" x14ac:dyDescent="0.2">
      <c r="AU2076" s="52"/>
    </row>
    <row r="2077" spans="47:47" x14ac:dyDescent="0.2">
      <c r="AU2077" s="52"/>
    </row>
    <row r="2078" spans="47:47" x14ac:dyDescent="0.2">
      <c r="AU2078" s="52"/>
    </row>
    <row r="2079" spans="47:47" x14ac:dyDescent="0.2">
      <c r="AU2079" s="52"/>
    </row>
    <row r="2080" spans="47:47" x14ac:dyDescent="0.2">
      <c r="AU2080" s="52"/>
    </row>
    <row r="2081" spans="47:47" x14ac:dyDescent="0.2">
      <c r="AU2081" s="52"/>
    </row>
    <row r="2082" spans="47:47" x14ac:dyDescent="0.2">
      <c r="AU2082" s="52"/>
    </row>
    <row r="2083" spans="47:47" x14ac:dyDescent="0.2">
      <c r="AU2083" s="52"/>
    </row>
    <row r="2084" spans="47:47" x14ac:dyDescent="0.2">
      <c r="AU2084" s="52"/>
    </row>
    <row r="2085" spans="47:47" x14ac:dyDescent="0.2">
      <c r="AU2085" s="52"/>
    </row>
    <row r="2086" spans="47:47" x14ac:dyDescent="0.2">
      <c r="AU2086" s="52"/>
    </row>
    <row r="2087" spans="47:47" x14ac:dyDescent="0.2">
      <c r="AU2087" s="52"/>
    </row>
    <row r="2088" spans="47:47" x14ac:dyDescent="0.2">
      <c r="AU2088" s="52"/>
    </row>
    <row r="2089" spans="47:47" x14ac:dyDescent="0.2">
      <c r="AU2089" s="52"/>
    </row>
    <row r="2090" spans="47:47" x14ac:dyDescent="0.2">
      <c r="AU2090" s="52"/>
    </row>
    <row r="2091" spans="47:47" x14ac:dyDescent="0.2">
      <c r="AU2091" s="52"/>
    </row>
    <row r="2092" spans="47:47" x14ac:dyDescent="0.2">
      <c r="AU2092" s="52"/>
    </row>
    <row r="2093" spans="47:47" x14ac:dyDescent="0.2">
      <c r="AU2093" s="52"/>
    </row>
    <row r="2094" spans="47:47" x14ac:dyDescent="0.2">
      <c r="AU2094" s="52"/>
    </row>
    <row r="2095" spans="47:47" x14ac:dyDescent="0.2">
      <c r="AU2095" s="52"/>
    </row>
    <row r="2096" spans="47:47" x14ac:dyDescent="0.2">
      <c r="AU2096" s="52"/>
    </row>
    <row r="2097" spans="47:47" x14ac:dyDescent="0.2">
      <c r="AU2097" s="52"/>
    </row>
    <row r="2098" spans="47:47" x14ac:dyDescent="0.2">
      <c r="AU2098" s="52"/>
    </row>
    <row r="2099" spans="47:47" x14ac:dyDescent="0.2">
      <c r="AU2099" s="52"/>
    </row>
    <row r="2100" spans="47:47" x14ac:dyDescent="0.2">
      <c r="AU2100" s="52"/>
    </row>
    <row r="2101" spans="47:47" x14ac:dyDescent="0.2">
      <c r="AU2101" s="52"/>
    </row>
    <row r="2102" spans="47:47" x14ac:dyDescent="0.2">
      <c r="AU2102" s="52"/>
    </row>
    <row r="2103" spans="47:47" x14ac:dyDescent="0.2">
      <c r="AU2103" s="52"/>
    </row>
    <row r="2104" spans="47:47" x14ac:dyDescent="0.2">
      <c r="AU2104" s="52"/>
    </row>
    <row r="2105" spans="47:47" x14ac:dyDescent="0.2">
      <c r="AU2105" s="52"/>
    </row>
    <row r="2106" spans="47:47" x14ac:dyDescent="0.2">
      <c r="AU2106" s="52"/>
    </row>
    <row r="2107" spans="47:47" x14ac:dyDescent="0.2">
      <c r="AU2107" s="52"/>
    </row>
    <row r="2108" spans="47:47" x14ac:dyDescent="0.2">
      <c r="AU2108" s="52"/>
    </row>
    <row r="2109" spans="47:47" x14ac:dyDescent="0.2">
      <c r="AU2109" s="52"/>
    </row>
    <row r="2110" spans="47:47" x14ac:dyDescent="0.2">
      <c r="AU2110" s="52"/>
    </row>
    <row r="2111" spans="47:47" x14ac:dyDescent="0.2">
      <c r="AU2111" s="52"/>
    </row>
    <row r="2112" spans="47:47" x14ac:dyDescent="0.2">
      <c r="AU2112" s="52"/>
    </row>
    <row r="2113" spans="47:47" x14ac:dyDescent="0.2">
      <c r="AU2113" s="52"/>
    </row>
    <row r="2114" spans="47:47" x14ac:dyDescent="0.2">
      <c r="AU2114" s="52"/>
    </row>
    <row r="2115" spans="47:47" x14ac:dyDescent="0.2">
      <c r="AU2115" s="52"/>
    </row>
    <row r="2116" spans="47:47" x14ac:dyDescent="0.2">
      <c r="AU2116" s="52"/>
    </row>
    <row r="2117" spans="47:47" x14ac:dyDescent="0.2">
      <c r="AU2117" s="52"/>
    </row>
    <row r="2118" spans="47:47" x14ac:dyDescent="0.2">
      <c r="AU2118" s="52"/>
    </row>
    <row r="2119" spans="47:47" x14ac:dyDescent="0.2">
      <c r="AU2119" s="52"/>
    </row>
    <row r="2120" spans="47:47" x14ac:dyDescent="0.2">
      <c r="AU2120" s="52"/>
    </row>
    <row r="2121" spans="47:47" x14ac:dyDescent="0.2">
      <c r="AU2121" s="52"/>
    </row>
    <row r="2122" spans="47:47" x14ac:dyDescent="0.2">
      <c r="AU2122" s="52"/>
    </row>
    <row r="2123" spans="47:47" x14ac:dyDescent="0.2">
      <c r="AU2123" s="52"/>
    </row>
    <row r="2124" spans="47:47" x14ac:dyDescent="0.2">
      <c r="AU2124" s="52"/>
    </row>
    <row r="2125" spans="47:47" x14ac:dyDescent="0.2">
      <c r="AU2125" s="52"/>
    </row>
    <row r="2126" spans="47:47" x14ac:dyDescent="0.2">
      <c r="AU2126" s="52"/>
    </row>
    <row r="2127" spans="47:47" x14ac:dyDescent="0.2">
      <c r="AU2127" s="52"/>
    </row>
    <row r="2128" spans="47:47" x14ac:dyDescent="0.2">
      <c r="AU2128" s="52"/>
    </row>
    <row r="2129" spans="47:47" x14ac:dyDescent="0.2">
      <c r="AU2129" s="52"/>
    </row>
    <row r="2130" spans="47:47" x14ac:dyDescent="0.2">
      <c r="AU2130" s="52"/>
    </row>
    <row r="2131" spans="47:47" x14ac:dyDescent="0.2">
      <c r="AU2131" s="52"/>
    </row>
    <row r="2132" spans="47:47" x14ac:dyDescent="0.2">
      <c r="AU2132" s="52"/>
    </row>
    <row r="2133" spans="47:47" x14ac:dyDescent="0.2">
      <c r="AU2133" s="52"/>
    </row>
    <row r="2134" spans="47:47" x14ac:dyDescent="0.2">
      <c r="AU2134" s="52"/>
    </row>
    <row r="2135" spans="47:47" x14ac:dyDescent="0.2">
      <c r="AU2135" s="52"/>
    </row>
    <row r="2136" spans="47:47" x14ac:dyDescent="0.2">
      <c r="AU2136" s="52"/>
    </row>
    <row r="2137" spans="47:47" x14ac:dyDescent="0.2">
      <c r="AU2137" s="52"/>
    </row>
    <row r="2138" spans="47:47" x14ac:dyDescent="0.2">
      <c r="AU2138" s="52"/>
    </row>
    <row r="2139" spans="47:47" x14ac:dyDescent="0.2">
      <c r="AU2139" s="52"/>
    </row>
    <row r="2140" spans="47:47" x14ac:dyDescent="0.2">
      <c r="AU2140" s="52"/>
    </row>
    <row r="2141" spans="47:47" x14ac:dyDescent="0.2">
      <c r="AU2141" s="52"/>
    </row>
    <row r="2142" spans="47:47" x14ac:dyDescent="0.2">
      <c r="AU2142" s="52"/>
    </row>
    <row r="2143" spans="47:47" x14ac:dyDescent="0.2">
      <c r="AU2143" s="52"/>
    </row>
    <row r="2144" spans="47:47" x14ac:dyDescent="0.2">
      <c r="AU2144" s="52"/>
    </row>
    <row r="2145" spans="47:47" x14ac:dyDescent="0.2">
      <c r="AU2145" s="52"/>
    </row>
    <row r="2146" spans="47:47" x14ac:dyDescent="0.2">
      <c r="AU2146" s="52"/>
    </row>
    <row r="2147" spans="47:47" x14ac:dyDescent="0.2">
      <c r="AU2147" s="52"/>
    </row>
    <row r="2148" spans="47:47" x14ac:dyDescent="0.2">
      <c r="AU2148" s="52"/>
    </row>
    <row r="2149" spans="47:47" x14ac:dyDescent="0.2">
      <c r="AU2149" s="52"/>
    </row>
    <row r="2150" spans="47:47" x14ac:dyDescent="0.2">
      <c r="AU2150" s="52"/>
    </row>
    <row r="2151" spans="47:47" x14ac:dyDescent="0.2">
      <c r="AU2151" s="52"/>
    </row>
    <row r="2152" spans="47:47" x14ac:dyDescent="0.2">
      <c r="AU2152" s="52"/>
    </row>
    <row r="2153" spans="47:47" x14ac:dyDescent="0.2">
      <c r="AU2153" s="52"/>
    </row>
    <row r="2154" spans="47:47" x14ac:dyDescent="0.2">
      <c r="AU2154" s="52"/>
    </row>
    <row r="2155" spans="47:47" x14ac:dyDescent="0.2">
      <c r="AU2155" s="52"/>
    </row>
    <row r="2156" spans="47:47" x14ac:dyDescent="0.2">
      <c r="AU2156" s="52"/>
    </row>
    <row r="2157" spans="47:47" x14ac:dyDescent="0.2">
      <c r="AU2157" s="52"/>
    </row>
    <row r="2158" spans="47:47" x14ac:dyDescent="0.2">
      <c r="AU2158" s="52"/>
    </row>
    <row r="2159" spans="47:47" x14ac:dyDescent="0.2">
      <c r="AU2159" s="52"/>
    </row>
    <row r="2160" spans="47:47" x14ac:dyDescent="0.2">
      <c r="AU2160" s="52"/>
    </row>
    <row r="2161" spans="47:47" x14ac:dyDescent="0.2">
      <c r="AU2161" s="52"/>
    </row>
    <row r="2162" spans="47:47" x14ac:dyDescent="0.2">
      <c r="AU2162" s="52"/>
    </row>
    <row r="2163" spans="47:47" x14ac:dyDescent="0.2">
      <c r="AU2163" s="52"/>
    </row>
    <row r="2164" spans="47:47" x14ac:dyDescent="0.2">
      <c r="AU2164" s="52"/>
    </row>
    <row r="2165" spans="47:47" x14ac:dyDescent="0.2">
      <c r="AU2165" s="52"/>
    </row>
    <row r="2166" spans="47:47" x14ac:dyDescent="0.2">
      <c r="AU2166" s="52"/>
    </row>
    <row r="2167" spans="47:47" x14ac:dyDescent="0.2">
      <c r="AU2167" s="52"/>
    </row>
    <row r="2168" spans="47:47" x14ac:dyDescent="0.2">
      <c r="AU2168" s="52"/>
    </row>
    <row r="2169" spans="47:47" x14ac:dyDescent="0.2">
      <c r="AU2169" s="52"/>
    </row>
    <row r="2170" spans="47:47" x14ac:dyDescent="0.2">
      <c r="AU2170" s="52"/>
    </row>
    <row r="2171" spans="47:47" x14ac:dyDescent="0.2">
      <c r="AU2171" s="52"/>
    </row>
    <row r="2172" spans="47:47" x14ac:dyDescent="0.2">
      <c r="AU2172" s="52"/>
    </row>
    <row r="2173" spans="47:47" x14ac:dyDescent="0.2">
      <c r="AU2173" s="52"/>
    </row>
    <row r="2174" spans="47:47" x14ac:dyDescent="0.2">
      <c r="AU2174" s="52"/>
    </row>
    <row r="2175" spans="47:47" x14ac:dyDescent="0.2">
      <c r="AU2175" s="52"/>
    </row>
    <row r="2176" spans="47:47" x14ac:dyDescent="0.2">
      <c r="AU2176" s="52"/>
    </row>
    <row r="2177" spans="47:47" x14ac:dyDescent="0.2">
      <c r="AU2177" s="52"/>
    </row>
    <row r="2178" spans="47:47" x14ac:dyDescent="0.2">
      <c r="AU2178" s="52"/>
    </row>
    <row r="2179" spans="47:47" x14ac:dyDescent="0.2">
      <c r="AU2179" s="52"/>
    </row>
    <row r="2180" spans="47:47" x14ac:dyDescent="0.2">
      <c r="AU2180" s="52"/>
    </row>
    <row r="2181" spans="47:47" x14ac:dyDescent="0.2">
      <c r="AU2181" s="52"/>
    </row>
    <row r="2182" spans="47:47" x14ac:dyDescent="0.2">
      <c r="AU2182" s="52"/>
    </row>
    <row r="2183" spans="47:47" x14ac:dyDescent="0.2">
      <c r="AU2183" s="52"/>
    </row>
    <row r="2184" spans="47:47" x14ac:dyDescent="0.2">
      <c r="AU2184" s="52"/>
    </row>
    <row r="2185" spans="47:47" x14ac:dyDescent="0.2">
      <c r="AU2185" s="52"/>
    </row>
    <row r="2186" spans="47:47" x14ac:dyDescent="0.2">
      <c r="AU2186" s="52"/>
    </row>
    <row r="2187" spans="47:47" x14ac:dyDescent="0.2">
      <c r="AU2187" s="52"/>
    </row>
    <row r="2188" spans="47:47" x14ac:dyDescent="0.2">
      <c r="AU2188" s="52"/>
    </row>
    <row r="2189" spans="47:47" x14ac:dyDescent="0.2">
      <c r="AU2189" s="52"/>
    </row>
    <row r="2190" spans="47:47" x14ac:dyDescent="0.2">
      <c r="AU2190" s="52"/>
    </row>
    <row r="2191" spans="47:47" x14ac:dyDescent="0.2">
      <c r="AU2191" s="52"/>
    </row>
    <row r="2192" spans="47:47" x14ac:dyDescent="0.2">
      <c r="AU2192" s="52"/>
    </row>
    <row r="2193" spans="47:47" x14ac:dyDescent="0.2">
      <c r="AU2193" s="52"/>
    </row>
    <row r="2194" spans="47:47" x14ac:dyDescent="0.2">
      <c r="AU2194" s="52"/>
    </row>
    <row r="2195" spans="47:47" x14ac:dyDescent="0.2">
      <c r="AU2195" s="52"/>
    </row>
    <row r="2196" spans="47:47" x14ac:dyDescent="0.2">
      <c r="AU2196" s="52"/>
    </row>
    <row r="2197" spans="47:47" x14ac:dyDescent="0.2">
      <c r="AU2197" s="52"/>
    </row>
    <row r="2198" spans="47:47" x14ac:dyDescent="0.2">
      <c r="AU2198" s="52"/>
    </row>
    <row r="2199" spans="47:47" x14ac:dyDescent="0.2">
      <c r="AU2199" s="52"/>
    </row>
    <row r="2200" spans="47:47" x14ac:dyDescent="0.2">
      <c r="AU2200" s="52"/>
    </row>
    <row r="2201" spans="47:47" x14ac:dyDescent="0.2">
      <c r="AU2201" s="52"/>
    </row>
    <row r="2202" spans="47:47" x14ac:dyDescent="0.2">
      <c r="AU2202" s="52"/>
    </row>
    <row r="2203" spans="47:47" x14ac:dyDescent="0.2">
      <c r="AU2203" s="52"/>
    </row>
    <row r="2204" spans="47:47" x14ac:dyDescent="0.2">
      <c r="AU2204" s="52"/>
    </row>
    <row r="2205" spans="47:47" x14ac:dyDescent="0.2">
      <c r="AU2205" s="52"/>
    </row>
    <row r="2206" spans="47:47" x14ac:dyDescent="0.2">
      <c r="AU2206" s="52"/>
    </row>
    <row r="2207" spans="47:47" x14ac:dyDescent="0.2">
      <c r="AU2207" s="52"/>
    </row>
    <row r="2208" spans="47:47" x14ac:dyDescent="0.2">
      <c r="AU2208" s="52"/>
    </row>
    <row r="2209" spans="47:47" x14ac:dyDescent="0.2">
      <c r="AU2209" s="52"/>
    </row>
    <row r="2210" spans="47:47" x14ac:dyDescent="0.2">
      <c r="AU2210" s="52"/>
    </row>
    <row r="2211" spans="47:47" x14ac:dyDescent="0.2">
      <c r="AU2211" s="52"/>
    </row>
    <row r="2212" spans="47:47" x14ac:dyDescent="0.2">
      <c r="AU2212" s="52"/>
    </row>
    <row r="2213" spans="47:47" x14ac:dyDescent="0.2">
      <c r="AU2213" s="52"/>
    </row>
    <row r="2214" spans="47:47" x14ac:dyDescent="0.2">
      <c r="AU2214" s="52"/>
    </row>
    <row r="2215" spans="47:47" x14ac:dyDescent="0.2">
      <c r="AU2215" s="52"/>
    </row>
    <row r="2216" spans="47:47" x14ac:dyDescent="0.2">
      <c r="AU2216" s="52"/>
    </row>
    <row r="2217" spans="47:47" x14ac:dyDescent="0.2">
      <c r="AU2217" s="52"/>
    </row>
    <row r="2218" spans="47:47" x14ac:dyDescent="0.2">
      <c r="AU2218" s="52"/>
    </row>
    <row r="2219" spans="47:47" x14ac:dyDescent="0.2">
      <c r="AU2219" s="52"/>
    </row>
    <row r="2220" spans="47:47" x14ac:dyDescent="0.2">
      <c r="AU2220" s="52"/>
    </row>
    <row r="2221" spans="47:47" x14ac:dyDescent="0.2">
      <c r="AU2221" s="52"/>
    </row>
    <row r="2222" spans="47:47" x14ac:dyDescent="0.2">
      <c r="AU2222" s="52"/>
    </row>
    <row r="2223" spans="47:47" x14ac:dyDescent="0.2">
      <c r="AU2223" s="52"/>
    </row>
    <row r="2224" spans="47:47" x14ac:dyDescent="0.2">
      <c r="AU2224" s="52"/>
    </row>
    <row r="2225" spans="47:47" x14ac:dyDescent="0.2">
      <c r="AU2225" s="52"/>
    </row>
    <row r="2226" spans="47:47" x14ac:dyDescent="0.2">
      <c r="AU2226" s="52"/>
    </row>
    <row r="2227" spans="47:47" x14ac:dyDescent="0.2">
      <c r="AU2227" s="52"/>
    </row>
    <row r="2228" spans="47:47" x14ac:dyDescent="0.2">
      <c r="AU2228" s="52"/>
    </row>
    <row r="2229" spans="47:47" x14ac:dyDescent="0.2">
      <c r="AU2229" s="52"/>
    </row>
    <row r="2230" spans="47:47" x14ac:dyDescent="0.2">
      <c r="AU2230" s="52"/>
    </row>
    <row r="2231" spans="47:47" x14ac:dyDescent="0.2">
      <c r="AU2231" s="52"/>
    </row>
    <row r="2232" spans="47:47" x14ac:dyDescent="0.2">
      <c r="AU2232" s="52"/>
    </row>
    <row r="2233" spans="47:47" x14ac:dyDescent="0.2">
      <c r="AU2233" s="52"/>
    </row>
    <row r="2234" spans="47:47" x14ac:dyDescent="0.2">
      <c r="AU2234" s="52"/>
    </row>
    <row r="2235" spans="47:47" x14ac:dyDescent="0.2">
      <c r="AU2235" s="52"/>
    </row>
    <row r="2236" spans="47:47" x14ac:dyDescent="0.2">
      <c r="AU2236" s="52"/>
    </row>
    <row r="2237" spans="47:47" x14ac:dyDescent="0.2">
      <c r="AU2237" s="52"/>
    </row>
    <row r="2238" spans="47:47" x14ac:dyDescent="0.2">
      <c r="AU2238" s="52"/>
    </row>
    <row r="2239" spans="47:47" x14ac:dyDescent="0.2">
      <c r="AU2239" s="52"/>
    </row>
    <row r="2240" spans="47:47" x14ac:dyDescent="0.2">
      <c r="AU2240" s="52"/>
    </row>
    <row r="2241" spans="47:47" x14ac:dyDescent="0.2">
      <c r="AU2241" s="52"/>
    </row>
    <row r="2242" spans="47:47" x14ac:dyDescent="0.2">
      <c r="AU2242" s="52"/>
    </row>
    <row r="2243" spans="47:47" x14ac:dyDescent="0.2">
      <c r="AU2243" s="52"/>
    </row>
    <row r="2244" spans="47:47" x14ac:dyDescent="0.2">
      <c r="AU2244" s="52"/>
    </row>
    <row r="2245" spans="47:47" x14ac:dyDescent="0.2">
      <c r="AU2245" s="52"/>
    </row>
    <row r="2246" spans="47:47" x14ac:dyDescent="0.2">
      <c r="AU2246" s="52"/>
    </row>
    <row r="2247" spans="47:47" x14ac:dyDescent="0.2">
      <c r="AU2247" s="52"/>
    </row>
    <row r="2248" spans="47:47" x14ac:dyDescent="0.2">
      <c r="AU2248" s="52"/>
    </row>
    <row r="2249" spans="47:47" x14ac:dyDescent="0.2">
      <c r="AU2249" s="52"/>
    </row>
    <row r="2250" spans="47:47" x14ac:dyDescent="0.2">
      <c r="AU2250" s="52"/>
    </row>
    <row r="2251" spans="47:47" x14ac:dyDescent="0.2">
      <c r="AU2251" s="52"/>
    </row>
    <row r="2252" spans="47:47" x14ac:dyDescent="0.2">
      <c r="AU2252" s="52"/>
    </row>
    <row r="2253" spans="47:47" x14ac:dyDescent="0.2">
      <c r="AU2253" s="52"/>
    </row>
    <row r="2254" spans="47:47" x14ac:dyDescent="0.2">
      <c r="AU2254" s="52"/>
    </row>
    <row r="2255" spans="47:47" x14ac:dyDescent="0.2">
      <c r="AU2255" s="52"/>
    </row>
    <row r="2256" spans="47:47" x14ac:dyDescent="0.2">
      <c r="AU2256" s="52"/>
    </row>
    <row r="2257" spans="47:47" x14ac:dyDescent="0.2">
      <c r="AU2257" s="52"/>
    </row>
    <row r="2258" spans="47:47" x14ac:dyDescent="0.2">
      <c r="AU2258" s="52"/>
    </row>
    <row r="2259" spans="47:47" x14ac:dyDescent="0.2">
      <c r="AU2259" s="52"/>
    </row>
    <row r="2260" spans="47:47" x14ac:dyDescent="0.2">
      <c r="AU2260" s="52"/>
    </row>
    <row r="2261" spans="47:47" x14ac:dyDescent="0.2">
      <c r="AU2261" s="52"/>
    </row>
    <row r="2262" spans="47:47" x14ac:dyDescent="0.2">
      <c r="AU2262" s="52"/>
    </row>
    <row r="2263" spans="47:47" x14ac:dyDescent="0.2">
      <c r="AU2263" s="52"/>
    </row>
    <row r="2264" spans="47:47" x14ac:dyDescent="0.2">
      <c r="AU2264" s="52"/>
    </row>
    <row r="2265" spans="47:47" x14ac:dyDescent="0.2">
      <c r="AU2265" s="52"/>
    </row>
    <row r="2266" spans="47:47" x14ac:dyDescent="0.2">
      <c r="AU2266" s="52"/>
    </row>
    <row r="2267" spans="47:47" x14ac:dyDescent="0.2">
      <c r="AU2267" s="52"/>
    </row>
    <row r="2268" spans="47:47" x14ac:dyDescent="0.2">
      <c r="AU2268" s="52"/>
    </row>
    <row r="2269" spans="47:47" x14ac:dyDescent="0.2">
      <c r="AU2269" s="52"/>
    </row>
    <row r="2270" spans="47:47" x14ac:dyDescent="0.2">
      <c r="AU2270" s="52"/>
    </row>
    <row r="2271" spans="47:47" x14ac:dyDescent="0.2">
      <c r="AU2271" s="52"/>
    </row>
    <row r="2272" spans="47:47" x14ac:dyDescent="0.2">
      <c r="AU2272" s="52"/>
    </row>
    <row r="2273" spans="47:47" x14ac:dyDescent="0.2">
      <c r="AU2273" s="52"/>
    </row>
    <row r="2274" spans="47:47" x14ac:dyDescent="0.2">
      <c r="AU2274" s="52"/>
    </row>
    <row r="2275" spans="47:47" x14ac:dyDescent="0.2">
      <c r="AU2275" s="52"/>
    </row>
    <row r="2276" spans="47:47" x14ac:dyDescent="0.2">
      <c r="AU2276" s="52"/>
    </row>
    <row r="2277" spans="47:47" x14ac:dyDescent="0.2">
      <c r="AU2277" s="52"/>
    </row>
    <row r="2278" spans="47:47" x14ac:dyDescent="0.2">
      <c r="AU2278" s="52"/>
    </row>
    <row r="2279" spans="47:47" x14ac:dyDescent="0.2">
      <c r="AU2279" s="52"/>
    </row>
    <row r="2280" spans="47:47" x14ac:dyDescent="0.2">
      <c r="AU2280" s="52"/>
    </row>
    <row r="2281" spans="47:47" x14ac:dyDescent="0.2">
      <c r="AU2281" s="52"/>
    </row>
    <row r="2282" spans="47:47" x14ac:dyDescent="0.2">
      <c r="AU2282" s="52"/>
    </row>
    <row r="2283" spans="47:47" x14ac:dyDescent="0.2">
      <c r="AU2283" s="52"/>
    </row>
    <row r="2284" spans="47:47" x14ac:dyDescent="0.2">
      <c r="AU2284" s="52"/>
    </row>
    <row r="2285" spans="47:47" x14ac:dyDescent="0.2">
      <c r="AU2285" s="52"/>
    </row>
    <row r="2286" spans="47:47" x14ac:dyDescent="0.2">
      <c r="AU2286" s="52"/>
    </row>
    <row r="2287" spans="47:47" x14ac:dyDescent="0.2">
      <c r="AU2287" s="52"/>
    </row>
    <row r="2288" spans="47:47" x14ac:dyDescent="0.2">
      <c r="AU2288" s="52"/>
    </row>
    <row r="2289" spans="47:47" x14ac:dyDescent="0.2">
      <c r="AU2289" s="52"/>
    </row>
    <row r="2290" spans="47:47" x14ac:dyDescent="0.2">
      <c r="AU2290" s="52"/>
    </row>
    <row r="2291" spans="47:47" x14ac:dyDescent="0.2">
      <c r="AU2291" s="52"/>
    </row>
    <row r="2292" spans="47:47" x14ac:dyDescent="0.2">
      <c r="AU2292" s="52"/>
    </row>
    <row r="2293" spans="47:47" x14ac:dyDescent="0.2">
      <c r="AU2293" s="52"/>
    </row>
    <row r="2294" spans="47:47" x14ac:dyDescent="0.2">
      <c r="AU2294" s="52"/>
    </row>
    <row r="2295" spans="47:47" x14ac:dyDescent="0.2">
      <c r="AU2295" s="52"/>
    </row>
    <row r="2296" spans="47:47" x14ac:dyDescent="0.2">
      <c r="AU2296" s="52"/>
    </row>
    <row r="2297" spans="47:47" x14ac:dyDescent="0.2">
      <c r="AU2297" s="52"/>
    </row>
    <row r="2298" spans="47:47" x14ac:dyDescent="0.2">
      <c r="AU2298" s="52"/>
    </row>
    <row r="2299" spans="47:47" x14ac:dyDescent="0.2">
      <c r="AU2299" s="52"/>
    </row>
    <row r="2300" spans="47:47" x14ac:dyDescent="0.2">
      <c r="AU2300" s="52"/>
    </row>
    <row r="2301" spans="47:47" x14ac:dyDescent="0.2">
      <c r="AU2301" s="52"/>
    </row>
    <row r="2302" spans="47:47" x14ac:dyDescent="0.2">
      <c r="AU2302" s="52"/>
    </row>
    <row r="2303" spans="47:47" x14ac:dyDescent="0.2">
      <c r="AU2303" s="52"/>
    </row>
    <row r="2304" spans="47:47" x14ac:dyDescent="0.2">
      <c r="AU2304" s="52"/>
    </row>
    <row r="2305" spans="47:47" x14ac:dyDescent="0.2">
      <c r="AU2305" s="52"/>
    </row>
    <row r="2306" spans="47:47" x14ac:dyDescent="0.2">
      <c r="AU2306" s="52"/>
    </row>
    <row r="2307" spans="47:47" x14ac:dyDescent="0.2">
      <c r="AU2307" s="52"/>
    </row>
    <row r="2308" spans="47:47" x14ac:dyDescent="0.2">
      <c r="AU2308" s="52"/>
    </row>
    <row r="2309" spans="47:47" x14ac:dyDescent="0.2">
      <c r="AU2309" s="52"/>
    </row>
    <row r="2310" spans="47:47" x14ac:dyDescent="0.2">
      <c r="AU2310" s="52"/>
    </row>
    <row r="2311" spans="47:47" x14ac:dyDescent="0.2">
      <c r="AU2311" s="52"/>
    </row>
    <row r="2312" spans="47:47" x14ac:dyDescent="0.2">
      <c r="AU2312" s="52"/>
    </row>
    <row r="2313" spans="47:47" x14ac:dyDescent="0.2">
      <c r="AU2313" s="52"/>
    </row>
    <row r="2314" spans="47:47" x14ac:dyDescent="0.2">
      <c r="AU2314" s="52"/>
    </row>
    <row r="2315" spans="47:47" x14ac:dyDescent="0.2">
      <c r="AU2315" s="52"/>
    </row>
    <row r="2316" spans="47:47" x14ac:dyDescent="0.2">
      <c r="AU2316" s="52"/>
    </row>
    <row r="2317" spans="47:47" x14ac:dyDescent="0.2">
      <c r="AU2317" s="52"/>
    </row>
    <row r="2318" spans="47:47" x14ac:dyDescent="0.2">
      <c r="AU2318" s="52"/>
    </row>
    <row r="2319" spans="47:47" x14ac:dyDescent="0.2">
      <c r="AU2319" s="52"/>
    </row>
    <row r="2320" spans="47:47" x14ac:dyDescent="0.2">
      <c r="AU2320" s="52"/>
    </row>
    <row r="2321" spans="47:47" x14ac:dyDescent="0.2">
      <c r="AU2321" s="52"/>
    </row>
    <row r="2322" spans="47:47" x14ac:dyDescent="0.2">
      <c r="AU2322" s="52"/>
    </row>
    <row r="2323" spans="47:47" x14ac:dyDescent="0.2">
      <c r="AU2323" s="52"/>
    </row>
    <row r="2324" spans="47:47" x14ac:dyDescent="0.2">
      <c r="AU2324" s="52"/>
    </row>
    <row r="2325" spans="47:47" x14ac:dyDescent="0.2">
      <c r="AU2325" s="52"/>
    </row>
    <row r="2326" spans="47:47" x14ac:dyDescent="0.2">
      <c r="AU2326" s="52"/>
    </row>
    <row r="2327" spans="47:47" x14ac:dyDescent="0.2">
      <c r="AU2327" s="52"/>
    </row>
    <row r="2328" spans="47:47" x14ac:dyDescent="0.2">
      <c r="AU2328" s="52"/>
    </row>
    <row r="2329" spans="47:47" x14ac:dyDescent="0.2">
      <c r="AU2329" s="52"/>
    </row>
    <row r="2330" spans="47:47" x14ac:dyDescent="0.2">
      <c r="AU2330" s="52"/>
    </row>
    <row r="2331" spans="47:47" x14ac:dyDescent="0.2">
      <c r="AU2331" s="52"/>
    </row>
    <row r="2332" spans="47:47" x14ac:dyDescent="0.2">
      <c r="AU2332" s="52"/>
    </row>
    <row r="2333" spans="47:47" x14ac:dyDescent="0.2">
      <c r="AU2333" s="52"/>
    </row>
    <row r="2334" spans="47:47" x14ac:dyDescent="0.2">
      <c r="AU2334" s="52"/>
    </row>
    <row r="2335" spans="47:47" x14ac:dyDescent="0.2">
      <c r="AU2335" s="52"/>
    </row>
    <row r="2336" spans="47:47" x14ac:dyDescent="0.2">
      <c r="AU2336" s="52"/>
    </row>
    <row r="2337" spans="47:47" x14ac:dyDescent="0.2">
      <c r="AU2337" s="52"/>
    </row>
    <row r="2338" spans="47:47" x14ac:dyDescent="0.2">
      <c r="AU2338" s="52"/>
    </row>
    <row r="2339" spans="47:47" x14ac:dyDescent="0.2">
      <c r="AU2339" s="52"/>
    </row>
    <row r="2340" spans="47:47" x14ac:dyDescent="0.2">
      <c r="AU2340" s="52"/>
    </row>
    <row r="2341" spans="47:47" x14ac:dyDescent="0.2">
      <c r="AU2341" s="52"/>
    </row>
    <row r="2342" spans="47:47" x14ac:dyDescent="0.2">
      <c r="AU2342" s="52"/>
    </row>
    <row r="2343" spans="47:47" x14ac:dyDescent="0.2">
      <c r="AU2343" s="52"/>
    </row>
    <row r="2344" spans="47:47" x14ac:dyDescent="0.2">
      <c r="AU2344" s="52"/>
    </row>
    <row r="2345" spans="47:47" x14ac:dyDescent="0.2">
      <c r="AU2345" s="52"/>
    </row>
    <row r="2346" spans="47:47" x14ac:dyDescent="0.2">
      <c r="AU2346" s="52"/>
    </row>
    <row r="2347" spans="47:47" x14ac:dyDescent="0.2">
      <c r="AU2347" s="52"/>
    </row>
    <row r="2348" spans="47:47" x14ac:dyDescent="0.2">
      <c r="AU2348" s="52"/>
    </row>
    <row r="2349" spans="47:47" x14ac:dyDescent="0.2">
      <c r="AU2349" s="52"/>
    </row>
    <row r="2350" spans="47:47" x14ac:dyDescent="0.2">
      <c r="AU2350" s="52"/>
    </row>
    <row r="2351" spans="47:47" x14ac:dyDescent="0.2">
      <c r="AU2351" s="52"/>
    </row>
    <row r="2352" spans="47:47" x14ac:dyDescent="0.2">
      <c r="AU2352" s="52"/>
    </row>
    <row r="2353" spans="47:47" x14ac:dyDescent="0.2">
      <c r="AU2353" s="52"/>
    </row>
    <row r="2354" spans="47:47" x14ac:dyDescent="0.2">
      <c r="AU2354" s="52"/>
    </row>
    <row r="2355" spans="47:47" x14ac:dyDescent="0.2">
      <c r="AU2355" s="52"/>
    </row>
    <row r="2356" spans="47:47" x14ac:dyDescent="0.2">
      <c r="AU2356" s="52"/>
    </row>
    <row r="2357" spans="47:47" x14ac:dyDescent="0.2">
      <c r="AU2357" s="52"/>
    </row>
    <row r="2358" spans="47:47" x14ac:dyDescent="0.2">
      <c r="AU2358" s="52"/>
    </row>
    <row r="2359" spans="47:47" x14ac:dyDescent="0.2">
      <c r="AU2359" s="52"/>
    </row>
    <row r="2360" spans="47:47" x14ac:dyDescent="0.2">
      <c r="AU2360" s="52"/>
    </row>
    <row r="2361" spans="47:47" x14ac:dyDescent="0.2">
      <c r="AU2361" s="52"/>
    </row>
    <row r="2362" spans="47:47" x14ac:dyDescent="0.2">
      <c r="AU2362" s="52"/>
    </row>
    <row r="2363" spans="47:47" x14ac:dyDescent="0.2">
      <c r="AU2363" s="52"/>
    </row>
    <row r="2364" spans="47:47" x14ac:dyDescent="0.2">
      <c r="AU2364" s="52"/>
    </row>
    <row r="2365" spans="47:47" x14ac:dyDescent="0.2">
      <c r="AU2365" s="52"/>
    </row>
    <row r="2366" spans="47:47" x14ac:dyDescent="0.2">
      <c r="AU2366" s="52"/>
    </row>
    <row r="2367" spans="47:47" x14ac:dyDescent="0.2">
      <c r="AU2367" s="52"/>
    </row>
    <row r="2368" spans="47:47" x14ac:dyDescent="0.2">
      <c r="AU2368" s="52"/>
    </row>
    <row r="2369" spans="47:47" x14ac:dyDescent="0.2">
      <c r="AU2369" s="52"/>
    </row>
    <row r="2370" spans="47:47" x14ac:dyDescent="0.2">
      <c r="AU2370" s="52"/>
    </row>
    <row r="2371" spans="47:47" x14ac:dyDescent="0.2">
      <c r="AU2371" s="52"/>
    </row>
    <row r="2372" spans="47:47" x14ac:dyDescent="0.2">
      <c r="AU2372" s="52"/>
    </row>
    <row r="2373" spans="47:47" x14ac:dyDescent="0.2">
      <c r="AU2373" s="52"/>
    </row>
    <row r="2374" spans="47:47" x14ac:dyDescent="0.2">
      <c r="AU2374" s="52"/>
    </row>
    <row r="2375" spans="47:47" x14ac:dyDescent="0.2">
      <c r="AU2375" s="52"/>
    </row>
    <row r="2376" spans="47:47" x14ac:dyDescent="0.2">
      <c r="AU2376" s="52"/>
    </row>
    <row r="2377" spans="47:47" x14ac:dyDescent="0.2">
      <c r="AU2377" s="52"/>
    </row>
    <row r="2378" spans="47:47" x14ac:dyDescent="0.2">
      <c r="AU2378" s="52"/>
    </row>
    <row r="2379" spans="47:47" x14ac:dyDescent="0.2">
      <c r="AU2379" s="52"/>
    </row>
    <row r="2380" spans="47:47" x14ac:dyDescent="0.2">
      <c r="AU2380" s="52"/>
    </row>
    <row r="2381" spans="47:47" x14ac:dyDescent="0.2">
      <c r="AU2381" s="52"/>
    </row>
    <row r="2382" spans="47:47" x14ac:dyDescent="0.2">
      <c r="AU2382" s="52"/>
    </row>
    <row r="2383" spans="47:47" x14ac:dyDescent="0.2">
      <c r="AU2383" s="52"/>
    </row>
    <row r="2384" spans="47:47" x14ac:dyDescent="0.2">
      <c r="AU2384" s="52"/>
    </row>
    <row r="2385" spans="47:47" x14ac:dyDescent="0.2">
      <c r="AU2385" s="52"/>
    </row>
    <row r="2386" spans="47:47" x14ac:dyDescent="0.2">
      <c r="AU2386" s="52"/>
    </row>
    <row r="2387" spans="47:47" x14ac:dyDescent="0.2">
      <c r="AU2387" s="52"/>
    </row>
    <row r="2388" spans="47:47" x14ac:dyDescent="0.2">
      <c r="AU2388" s="52"/>
    </row>
    <row r="2389" spans="47:47" x14ac:dyDescent="0.2">
      <c r="AU2389" s="52"/>
    </row>
    <row r="2390" spans="47:47" x14ac:dyDescent="0.2">
      <c r="AU2390" s="52"/>
    </row>
    <row r="2391" spans="47:47" x14ac:dyDescent="0.2">
      <c r="AU2391" s="52"/>
    </row>
    <row r="2392" spans="47:47" x14ac:dyDescent="0.2">
      <c r="AU2392" s="52"/>
    </row>
    <row r="2393" spans="47:47" x14ac:dyDescent="0.2">
      <c r="AU2393" s="52"/>
    </row>
    <row r="2394" spans="47:47" x14ac:dyDescent="0.2">
      <c r="AU2394" s="52"/>
    </row>
    <row r="2395" spans="47:47" x14ac:dyDescent="0.2">
      <c r="AU2395" s="52"/>
    </row>
    <row r="2396" spans="47:47" x14ac:dyDescent="0.2">
      <c r="AU2396" s="52"/>
    </row>
    <row r="2397" spans="47:47" x14ac:dyDescent="0.2">
      <c r="AU2397" s="52"/>
    </row>
    <row r="2398" spans="47:47" x14ac:dyDescent="0.2">
      <c r="AU2398" s="52"/>
    </row>
    <row r="2399" spans="47:47" x14ac:dyDescent="0.2">
      <c r="AU2399" s="52"/>
    </row>
    <row r="2400" spans="47:47" x14ac:dyDescent="0.2">
      <c r="AU2400" s="52"/>
    </row>
    <row r="2401" spans="47:47" x14ac:dyDescent="0.2">
      <c r="AU2401" s="52"/>
    </row>
    <row r="2402" spans="47:47" x14ac:dyDescent="0.2">
      <c r="AU2402" s="52"/>
    </row>
    <row r="2403" spans="47:47" x14ac:dyDescent="0.2">
      <c r="AU2403" s="52"/>
    </row>
    <row r="2404" spans="47:47" x14ac:dyDescent="0.2">
      <c r="AU2404" s="52"/>
    </row>
    <row r="2405" spans="47:47" x14ac:dyDescent="0.2">
      <c r="AU2405" s="52"/>
    </row>
    <row r="2406" spans="47:47" x14ac:dyDescent="0.2">
      <c r="AU2406" s="52"/>
    </row>
    <row r="2407" spans="47:47" x14ac:dyDescent="0.2">
      <c r="AU2407" s="52"/>
    </row>
    <row r="2408" spans="47:47" x14ac:dyDescent="0.2">
      <c r="AU2408" s="52"/>
    </row>
    <row r="2409" spans="47:47" x14ac:dyDescent="0.2">
      <c r="AU2409" s="52"/>
    </row>
    <row r="2410" spans="47:47" x14ac:dyDescent="0.2">
      <c r="AU2410" s="52"/>
    </row>
    <row r="2411" spans="47:47" x14ac:dyDescent="0.2">
      <c r="AU2411" s="52"/>
    </row>
    <row r="2412" spans="47:47" x14ac:dyDescent="0.2">
      <c r="AU2412" s="52"/>
    </row>
    <row r="2413" spans="47:47" x14ac:dyDescent="0.2">
      <c r="AU2413" s="52"/>
    </row>
    <row r="2414" spans="47:47" x14ac:dyDescent="0.2">
      <c r="AU2414" s="52"/>
    </row>
    <row r="2415" spans="47:47" x14ac:dyDescent="0.2">
      <c r="AU2415" s="52"/>
    </row>
    <row r="2416" spans="47:47" x14ac:dyDescent="0.2">
      <c r="AU2416" s="52"/>
    </row>
    <row r="2417" spans="47:47" x14ac:dyDescent="0.2">
      <c r="AU2417" s="52"/>
    </row>
    <row r="2418" spans="47:47" x14ac:dyDescent="0.2">
      <c r="AU2418" s="52"/>
    </row>
    <row r="2419" spans="47:47" x14ac:dyDescent="0.2">
      <c r="AU2419" s="52"/>
    </row>
    <row r="2420" spans="47:47" x14ac:dyDescent="0.2">
      <c r="AU2420" s="52"/>
    </row>
    <row r="2421" spans="47:47" x14ac:dyDescent="0.2">
      <c r="AU2421" s="52"/>
    </row>
    <row r="2422" spans="47:47" x14ac:dyDescent="0.2">
      <c r="AU2422" s="52"/>
    </row>
    <row r="2423" spans="47:47" x14ac:dyDescent="0.2">
      <c r="AU2423" s="52"/>
    </row>
    <row r="2424" spans="47:47" x14ac:dyDescent="0.2">
      <c r="AU2424" s="52"/>
    </row>
    <row r="2425" spans="47:47" x14ac:dyDescent="0.2">
      <c r="AU2425" s="52"/>
    </row>
    <row r="2426" spans="47:47" x14ac:dyDescent="0.2">
      <c r="AU2426" s="52"/>
    </row>
    <row r="2427" spans="47:47" x14ac:dyDescent="0.2">
      <c r="AU2427" s="52"/>
    </row>
    <row r="2428" spans="47:47" x14ac:dyDescent="0.2">
      <c r="AU2428" s="52"/>
    </row>
    <row r="2429" spans="47:47" x14ac:dyDescent="0.2">
      <c r="AU2429" s="52"/>
    </row>
    <row r="2430" spans="47:47" x14ac:dyDescent="0.2">
      <c r="AU2430" s="52"/>
    </row>
    <row r="2431" spans="47:47" x14ac:dyDescent="0.2">
      <c r="AU2431" s="52"/>
    </row>
    <row r="2432" spans="47:47" x14ac:dyDescent="0.2">
      <c r="AU2432" s="52"/>
    </row>
    <row r="2433" spans="47:47" x14ac:dyDescent="0.2">
      <c r="AU2433" s="52"/>
    </row>
    <row r="2434" spans="47:47" x14ac:dyDescent="0.2">
      <c r="AU2434" s="52"/>
    </row>
    <row r="2435" spans="47:47" x14ac:dyDescent="0.2">
      <c r="AU2435" s="52"/>
    </row>
    <row r="2436" spans="47:47" x14ac:dyDescent="0.2">
      <c r="AU2436" s="52"/>
    </row>
    <row r="2437" spans="47:47" x14ac:dyDescent="0.2">
      <c r="AU2437" s="52"/>
    </row>
    <row r="2438" spans="47:47" x14ac:dyDescent="0.2">
      <c r="AU2438" s="52"/>
    </row>
    <row r="2439" spans="47:47" x14ac:dyDescent="0.2">
      <c r="AU2439" s="52"/>
    </row>
    <row r="2440" spans="47:47" x14ac:dyDescent="0.2">
      <c r="AU2440" s="52"/>
    </row>
    <row r="2441" spans="47:47" x14ac:dyDescent="0.2">
      <c r="AU2441" s="52"/>
    </row>
    <row r="2442" spans="47:47" x14ac:dyDescent="0.2">
      <c r="AU2442" s="52"/>
    </row>
    <row r="2443" spans="47:47" x14ac:dyDescent="0.2">
      <c r="AU2443" s="52"/>
    </row>
    <row r="2444" spans="47:47" x14ac:dyDescent="0.2">
      <c r="AU2444" s="52"/>
    </row>
    <row r="2445" spans="47:47" x14ac:dyDescent="0.2">
      <c r="AU2445" s="52"/>
    </row>
    <row r="2446" spans="47:47" x14ac:dyDescent="0.2">
      <c r="AU2446" s="52"/>
    </row>
    <row r="2447" spans="47:47" x14ac:dyDescent="0.2">
      <c r="AU2447" s="52"/>
    </row>
    <row r="2448" spans="47:47" x14ac:dyDescent="0.2">
      <c r="AU2448" s="52"/>
    </row>
    <row r="2449" spans="47:47" x14ac:dyDescent="0.2">
      <c r="AU2449" s="52"/>
    </row>
    <row r="2450" spans="47:47" x14ac:dyDescent="0.2">
      <c r="AU2450" s="52"/>
    </row>
    <row r="2451" spans="47:47" x14ac:dyDescent="0.2">
      <c r="AU2451" s="52"/>
    </row>
    <row r="2452" spans="47:47" x14ac:dyDescent="0.2">
      <c r="AU2452" s="52"/>
    </row>
    <row r="2453" spans="47:47" x14ac:dyDescent="0.2">
      <c r="AU2453" s="52"/>
    </row>
    <row r="2454" spans="47:47" x14ac:dyDescent="0.2">
      <c r="AU2454" s="52"/>
    </row>
    <row r="2455" spans="47:47" x14ac:dyDescent="0.2">
      <c r="AU2455" s="52"/>
    </row>
    <row r="2456" spans="47:47" x14ac:dyDescent="0.2">
      <c r="AU2456" s="52"/>
    </row>
    <row r="2457" spans="47:47" x14ac:dyDescent="0.2">
      <c r="AU2457" s="52"/>
    </row>
    <row r="2458" spans="47:47" x14ac:dyDescent="0.2">
      <c r="AU2458" s="52"/>
    </row>
    <row r="2459" spans="47:47" x14ac:dyDescent="0.2">
      <c r="AU2459" s="52"/>
    </row>
    <row r="2460" spans="47:47" x14ac:dyDescent="0.2">
      <c r="AU2460" s="52"/>
    </row>
    <row r="2461" spans="47:47" x14ac:dyDescent="0.2">
      <c r="AU2461" s="52"/>
    </row>
    <row r="2462" spans="47:47" x14ac:dyDescent="0.2">
      <c r="AU2462" s="52"/>
    </row>
    <row r="2463" spans="47:47" x14ac:dyDescent="0.2">
      <c r="AU2463" s="52"/>
    </row>
    <row r="2464" spans="47:47" x14ac:dyDescent="0.2">
      <c r="AU2464" s="52"/>
    </row>
    <row r="2465" spans="47:47" x14ac:dyDescent="0.2">
      <c r="AU2465" s="52"/>
    </row>
    <row r="2466" spans="47:47" x14ac:dyDescent="0.2">
      <c r="AU2466" s="52"/>
    </row>
    <row r="2467" spans="47:47" x14ac:dyDescent="0.2">
      <c r="AU2467" s="52"/>
    </row>
    <row r="2468" spans="47:47" x14ac:dyDescent="0.2">
      <c r="AU2468" s="52"/>
    </row>
    <row r="2469" spans="47:47" x14ac:dyDescent="0.2">
      <c r="AU2469" s="52"/>
    </row>
    <row r="2470" spans="47:47" x14ac:dyDescent="0.2">
      <c r="AU2470" s="52"/>
    </row>
    <row r="2471" spans="47:47" x14ac:dyDescent="0.2">
      <c r="AU2471" s="52"/>
    </row>
    <row r="2472" spans="47:47" x14ac:dyDescent="0.2">
      <c r="AU2472" s="52"/>
    </row>
    <row r="2473" spans="47:47" x14ac:dyDescent="0.2">
      <c r="AU2473" s="52"/>
    </row>
    <row r="2474" spans="47:47" x14ac:dyDescent="0.2">
      <c r="AU2474" s="52"/>
    </row>
    <row r="2475" spans="47:47" x14ac:dyDescent="0.2">
      <c r="AU2475" s="52"/>
    </row>
    <row r="2476" spans="47:47" x14ac:dyDescent="0.2">
      <c r="AU2476" s="52"/>
    </row>
    <row r="2477" spans="47:47" x14ac:dyDescent="0.2">
      <c r="AU2477" s="52"/>
    </row>
    <row r="2478" spans="47:47" x14ac:dyDescent="0.2">
      <c r="AU2478" s="52"/>
    </row>
    <row r="2479" spans="47:47" x14ac:dyDescent="0.2">
      <c r="AU2479" s="52"/>
    </row>
    <row r="2480" spans="47:47" x14ac:dyDescent="0.2">
      <c r="AU2480" s="52"/>
    </row>
    <row r="2481" spans="47:47" x14ac:dyDescent="0.2">
      <c r="AU2481" s="52"/>
    </row>
    <row r="2482" spans="47:47" x14ac:dyDescent="0.2">
      <c r="AU2482" s="52"/>
    </row>
    <row r="2483" spans="47:47" x14ac:dyDescent="0.2">
      <c r="AU2483" s="52"/>
    </row>
    <row r="2484" spans="47:47" x14ac:dyDescent="0.2">
      <c r="AU2484" s="52"/>
    </row>
    <row r="2485" spans="47:47" x14ac:dyDescent="0.2">
      <c r="AU2485" s="52"/>
    </row>
    <row r="2486" spans="47:47" x14ac:dyDescent="0.2">
      <c r="AU2486" s="52"/>
    </row>
    <row r="2487" spans="47:47" x14ac:dyDescent="0.2">
      <c r="AU2487" s="52"/>
    </row>
    <row r="2488" spans="47:47" x14ac:dyDescent="0.2">
      <c r="AU2488" s="52"/>
    </row>
    <row r="2489" spans="47:47" x14ac:dyDescent="0.2">
      <c r="AU2489" s="52"/>
    </row>
    <row r="2490" spans="47:47" x14ac:dyDescent="0.2">
      <c r="AU2490" s="52"/>
    </row>
    <row r="2491" spans="47:47" x14ac:dyDescent="0.2">
      <c r="AU2491" s="52"/>
    </row>
    <row r="2492" spans="47:47" x14ac:dyDescent="0.2">
      <c r="AU2492" s="52"/>
    </row>
    <row r="2493" spans="47:47" x14ac:dyDescent="0.2">
      <c r="AU2493" s="52"/>
    </row>
    <row r="2494" spans="47:47" x14ac:dyDescent="0.2">
      <c r="AU2494" s="52"/>
    </row>
    <row r="2495" spans="47:47" x14ac:dyDescent="0.2">
      <c r="AU2495" s="52"/>
    </row>
    <row r="2496" spans="47:47" x14ac:dyDescent="0.2">
      <c r="AU2496" s="52"/>
    </row>
    <row r="2497" spans="47:47" x14ac:dyDescent="0.2">
      <c r="AU2497" s="52"/>
    </row>
    <row r="2498" spans="47:47" x14ac:dyDescent="0.2">
      <c r="AU2498" s="52"/>
    </row>
    <row r="2499" spans="47:47" x14ac:dyDescent="0.2">
      <c r="AU2499" s="52"/>
    </row>
    <row r="2500" spans="47:47" x14ac:dyDescent="0.2">
      <c r="AU2500" s="52"/>
    </row>
    <row r="2501" spans="47:47" x14ac:dyDescent="0.2">
      <c r="AU2501" s="52"/>
    </row>
    <row r="2502" spans="47:47" x14ac:dyDescent="0.2">
      <c r="AU2502" s="52"/>
    </row>
    <row r="2503" spans="47:47" x14ac:dyDescent="0.2">
      <c r="AU2503" s="52"/>
    </row>
    <row r="2504" spans="47:47" x14ac:dyDescent="0.2">
      <c r="AU2504" s="52"/>
    </row>
    <row r="2505" spans="47:47" x14ac:dyDescent="0.2">
      <c r="AU2505" s="52"/>
    </row>
    <row r="2506" spans="47:47" x14ac:dyDescent="0.2">
      <c r="AU2506" s="52"/>
    </row>
    <row r="2507" spans="47:47" x14ac:dyDescent="0.2">
      <c r="AU2507" s="52"/>
    </row>
    <row r="2508" spans="47:47" x14ac:dyDescent="0.2">
      <c r="AU2508" s="52"/>
    </row>
    <row r="2509" spans="47:47" x14ac:dyDescent="0.2">
      <c r="AU2509" s="52"/>
    </row>
    <row r="2510" spans="47:47" x14ac:dyDescent="0.2">
      <c r="AU2510" s="52"/>
    </row>
    <row r="2511" spans="47:47" x14ac:dyDescent="0.2">
      <c r="AU2511" s="52"/>
    </row>
    <row r="2512" spans="47:47" x14ac:dyDescent="0.2">
      <c r="AU2512" s="52"/>
    </row>
    <row r="2513" spans="47:47" x14ac:dyDescent="0.2">
      <c r="AU2513" s="52"/>
    </row>
    <row r="2514" spans="47:47" x14ac:dyDescent="0.2">
      <c r="AU2514" s="52"/>
    </row>
    <row r="2515" spans="47:47" x14ac:dyDescent="0.2">
      <c r="AU2515" s="52"/>
    </row>
    <row r="2516" spans="47:47" x14ac:dyDescent="0.2">
      <c r="AU2516" s="52"/>
    </row>
    <row r="2517" spans="47:47" x14ac:dyDescent="0.2">
      <c r="AU2517" s="52"/>
    </row>
    <row r="2518" spans="47:47" x14ac:dyDescent="0.2">
      <c r="AU2518" s="52"/>
    </row>
    <row r="2519" spans="47:47" x14ac:dyDescent="0.2">
      <c r="AU2519" s="52"/>
    </row>
    <row r="2520" spans="47:47" x14ac:dyDescent="0.2">
      <c r="AU2520" s="52"/>
    </row>
    <row r="2521" spans="47:47" x14ac:dyDescent="0.2">
      <c r="AU2521" s="52"/>
    </row>
    <row r="2522" spans="47:47" x14ac:dyDescent="0.2">
      <c r="AU2522" s="52"/>
    </row>
    <row r="2523" spans="47:47" x14ac:dyDescent="0.2">
      <c r="AU2523" s="52"/>
    </row>
    <row r="2524" spans="47:47" x14ac:dyDescent="0.2">
      <c r="AU2524" s="52"/>
    </row>
    <row r="2525" spans="47:47" x14ac:dyDescent="0.2">
      <c r="AU2525" s="52"/>
    </row>
    <row r="2526" spans="47:47" x14ac:dyDescent="0.2">
      <c r="AU2526" s="52"/>
    </row>
    <row r="2527" spans="47:47" x14ac:dyDescent="0.2">
      <c r="AU2527" s="52"/>
    </row>
    <row r="2528" spans="47:47" x14ac:dyDescent="0.2">
      <c r="AU2528" s="52"/>
    </row>
    <row r="2529" spans="47:47" x14ac:dyDescent="0.2">
      <c r="AU2529" s="52"/>
    </row>
    <row r="2530" spans="47:47" x14ac:dyDescent="0.2">
      <c r="AU2530" s="52"/>
    </row>
    <row r="2531" spans="47:47" x14ac:dyDescent="0.2">
      <c r="AU2531" s="52"/>
    </row>
    <row r="2532" spans="47:47" x14ac:dyDescent="0.2">
      <c r="AU2532" s="52"/>
    </row>
    <row r="2533" spans="47:47" x14ac:dyDescent="0.2">
      <c r="AU2533" s="52"/>
    </row>
    <row r="2534" spans="47:47" x14ac:dyDescent="0.2">
      <c r="AU2534" s="52"/>
    </row>
    <row r="2535" spans="47:47" x14ac:dyDescent="0.2">
      <c r="AU2535" s="52"/>
    </row>
    <row r="2536" spans="47:47" x14ac:dyDescent="0.2">
      <c r="AU2536" s="52"/>
    </row>
    <row r="2537" spans="47:47" x14ac:dyDescent="0.2">
      <c r="AU2537" s="52"/>
    </row>
    <row r="2538" spans="47:47" x14ac:dyDescent="0.2">
      <c r="AU2538" s="52"/>
    </row>
    <row r="2539" spans="47:47" x14ac:dyDescent="0.2">
      <c r="AU2539" s="52"/>
    </row>
    <row r="2540" spans="47:47" x14ac:dyDescent="0.2">
      <c r="AU2540" s="52"/>
    </row>
    <row r="2541" spans="47:47" x14ac:dyDescent="0.2">
      <c r="AU2541" s="52"/>
    </row>
    <row r="2542" spans="47:47" x14ac:dyDescent="0.2">
      <c r="AU2542" s="52"/>
    </row>
    <row r="2543" spans="47:47" x14ac:dyDescent="0.2">
      <c r="AU2543" s="52"/>
    </row>
    <row r="2544" spans="47:47" x14ac:dyDescent="0.2">
      <c r="AU2544" s="52"/>
    </row>
    <row r="2545" spans="47:47" x14ac:dyDescent="0.2">
      <c r="AU2545" s="52"/>
    </row>
    <row r="2546" spans="47:47" x14ac:dyDescent="0.2">
      <c r="AU2546" s="52"/>
    </row>
    <row r="2547" spans="47:47" x14ac:dyDescent="0.2">
      <c r="AU2547" s="52"/>
    </row>
    <row r="2548" spans="47:47" x14ac:dyDescent="0.2">
      <c r="AU2548" s="52"/>
    </row>
    <row r="2549" spans="47:47" x14ac:dyDescent="0.2">
      <c r="AU2549" s="52"/>
    </row>
    <row r="2550" spans="47:47" x14ac:dyDescent="0.2">
      <c r="AU2550" s="52"/>
    </row>
    <row r="2551" spans="47:47" x14ac:dyDescent="0.2">
      <c r="AU2551" s="52"/>
    </row>
    <row r="2552" spans="47:47" x14ac:dyDescent="0.2">
      <c r="AU2552" s="52"/>
    </row>
    <row r="2553" spans="47:47" x14ac:dyDescent="0.2">
      <c r="AU2553" s="52"/>
    </row>
    <row r="2554" spans="47:47" x14ac:dyDescent="0.2">
      <c r="AU2554" s="52"/>
    </row>
    <row r="2555" spans="47:47" x14ac:dyDescent="0.2">
      <c r="AU2555" s="52"/>
    </row>
    <row r="2556" spans="47:47" x14ac:dyDescent="0.2">
      <c r="AU2556" s="52"/>
    </row>
    <row r="2557" spans="47:47" x14ac:dyDescent="0.2">
      <c r="AU2557" s="52"/>
    </row>
    <row r="2558" spans="47:47" x14ac:dyDescent="0.2">
      <c r="AU2558" s="52"/>
    </row>
    <row r="2559" spans="47:47" x14ac:dyDescent="0.2">
      <c r="AU2559" s="52"/>
    </row>
    <row r="2560" spans="47:47" x14ac:dyDescent="0.2">
      <c r="AU2560" s="52"/>
    </row>
    <row r="2561" spans="47:47" x14ac:dyDescent="0.2">
      <c r="AU2561" s="52"/>
    </row>
    <row r="2562" spans="47:47" x14ac:dyDescent="0.2">
      <c r="AU2562" s="52"/>
    </row>
    <row r="2563" spans="47:47" x14ac:dyDescent="0.2">
      <c r="AU2563" s="52"/>
    </row>
    <row r="2564" spans="47:47" x14ac:dyDescent="0.2">
      <c r="AU2564" s="52"/>
    </row>
    <row r="2565" spans="47:47" x14ac:dyDescent="0.2">
      <c r="AU2565" s="52"/>
    </row>
    <row r="2566" spans="47:47" x14ac:dyDescent="0.2">
      <c r="AU2566" s="52"/>
    </row>
    <row r="2567" spans="47:47" x14ac:dyDescent="0.2">
      <c r="AU2567" s="52"/>
    </row>
    <row r="2568" spans="47:47" x14ac:dyDescent="0.2">
      <c r="AU2568" s="52"/>
    </row>
    <row r="2569" spans="47:47" x14ac:dyDescent="0.2">
      <c r="AU2569" s="52"/>
    </row>
    <row r="2570" spans="47:47" x14ac:dyDescent="0.2">
      <c r="AU2570" s="52"/>
    </row>
    <row r="2571" spans="47:47" x14ac:dyDescent="0.2">
      <c r="AU2571" s="52"/>
    </row>
    <row r="2572" spans="47:47" x14ac:dyDescent="0.2">
      <c r="AU2572" s="52"/>
    </row>
    <row r="2573" spans="47:47" x14ac:dyDescent="0.2">
      <c r="AU2573" s="52"/>
    </row>
    <row r="2574" spans="47:47" x14ac:dyDescent="0.2">
      <c r="AU2574" s="52"/>
    </row>
    <row r="2575" spans="47:47" x14ac:dyDescent="0.2">
      <c r="AU2575" s="52"/>
    </row>
    <row r="2576" spans="47:47" x14ac:dyDescent="0.2">
      <c r="AU2576" s="52"/>
    </row>
    <row r="2577" spans="47:47" x14ac:dyDescent="0.2">
      <c r="AU2577" s="52"/>
    </row>
    <row r="2578" spans="47:47" x14ac:dyDescent="0.2">
      <c r="AU2578" s="52"/>
    </row>
    <row r="2579" spans="47:47" x14ac:dyDescent="0.2">
      <c r="AU2579" s="52"/>
    </row>
    <row r="2580" spans="47:47" x14ac:dyDescent="0.2">
      <c r="AU2580" s="52"/>
    </row>
    <row r="2581" spans="47:47" x14ac:dyDescent="0.2">
      <c r="AU2581" s="52"/>
    </row>
    <row r="2582" spans="47:47" x14ac:dyDescent="0.2">
      <c r="AU2582" s="52"/>
    </row>
    <row r="2583" spans="47:47" x14ac:dyDescent="0.2">
      <c r="AU2583" s="52"/>
    </row>
    <row r="2584" spans="47:47" x14ac:dyDescent="0.2">
      <c r="AU2584" s="52"/>
    </row>
    <row r="2585" spans="47:47" x14ac:dyDescent="0.2">
      <c r="AU2585" s="52"/>
    </row>
    <row r="2586" spans="47:47" x14ac:dyDescent="0.2">
      <c r="AU2586" s="52"/>
    </row>
    <row r="2587" spans="47:47" x14ac:dyDescent="0.2">
      <c r="AU2587" s="52"/>
    </row>
    <row r="2588" spans="47:47" x14ac:dyDescent="0.2">
      <c r="AU2588" s="52"/>
    </row>
    <row r="2589" spans="47:47" x14ac:dyDescent="0.2">
      <c r="AU2589" s="52"/>
    </row>
    <row r="2590" spans="47:47" x14ac:dyDescent="0.2">
      <c r="AU2590" s="52"/>
    </row>
    <row r="2591" spans="47:47" x14ac:dyDescent="0.2">
      <c r="AU2591" s="52"/>
    </row>
    <row r="2592" spans="47:47" x14ac:dyDescent="0.2">
      <c r="AU2592" s="52"/>
    </row>
    <row r="2593" spans="47:47" x14ac:dyDescent="0.2">
      <c r="AU2593" s="52"/>
    </row>
    <row r="2594" spans="47:47" x14ac:dyDescent="0.2">
      <c r="AU2594" s="52"/>
    </row>
    <row r="2595" spans="47:47" x14ac:dyDescent="0.2">
      <c r="AU2595" s="52"/>
    </row>
    <row r="2596" spans="47:47" x14ac:dyDescent="0.2">
      <c r="AU2596" s="52"/>
    </row>
    <row r="2597" spans="47:47" x14ac:dyDescent="0.2">
      <c r="AU2597" s="52"/>
    </row>
    <row r="2598" spans="47:47" x14ac:dyDescent="0.2">
      <c r="AU2598" s="52"/>
    </row>
    <row r="2599" spans="47:47" x14ac:dyDescent="0.2">
      <c r="AU2599" s="52"/>
    </row>
    <row r="2600" spans="47:47" x14ac:dyDescent="0.2">
      <c r="AU2600" s="52"/>
    </row>
    <row r="2601" spans="47:47" x14ac:dyDescent="0.2">
      <c r="AU2601" s="52"/>
    </row>
    <row r="2602" spans="47:47" x14ac:dyDescent="0.2">
      <c r="AU2602" s="52"/>
    </row>
    <row r="2603" spans="47:47" x14ac:dyDescent="0.2">
      <c r="AU2603" s="52"/>
    </row>
    <row r="2604" spans="47:47" x14ac:dyDescent="0.2">
      <c r="AU2604" s="52"/>
    </row>
    <row r="2605" spans="47:47" x14ac:dyDescent="0.2">
      <c r="AU2605" s="52"/>
    </row>
    <row r="2606" spans="47:47" x14ac:dyDescent="0.2">
      <c r="AU2606" s="52"/>
    </row>
    <row r="2607" spans="47:47" x14ac:dyDescent="0.2">
      <c r="AU2607" s="52"/>
    </row>
    <row r="2608" spans="47:47" x14ac:dyDescent="0.2">
      <c r="AU2608" s="52"/>
    </row>
    <row r="2609" spans="47:47" x14ac:dyDescent="0.2">
      <c r="AU2609" s="52"/>
    </row>
    <row r="2610" spans="47:47" x14ac:dyDescent="0.2">
      <c r="AU2610" s="52"/>
    </row>
    <row r="2611" spans="47:47" x14ac:dyDescent="0.2">
      <c r="AU2611" s="52"/>
    </row>
    <row r="2612" spans="47:47" x14ac:dyDescent="0.2">
      <c r="AU2612" s="52"/>
    </row>
    <row r="2613" spans="47:47" x14ac:dyDescent="0.2">
      <c r="AU2613" s="52"/>
    </row>
    <row r="2614" spans="47:47" x14ac:dyDescent="0.2">
      <c r="AU2614" s="52"/>
    </row>
    <row r="2615" spans="47:47" x14ac:dyDescent="0.2">
      <c r="AU2615" s="52"/>
    </row>
    <row r="2616" spans="47:47" x14ac:dyDescent="0.2">
      <c r="AU2616" s="52"/>
    </row>
    <row r="2617" spans="47:47" x14ac:dyDescent="0.2">
      <c r="AU2617" s="52"/>
    </row>
    <row r="2618" spans="47:47" x14ac:dyDescent="0.2">
      <c r="AU2618" s="52"/>
    </row>
    <row r="2619" spans="47:47" x14ac:dyDescent="0.2">
      <c r="AU2619" s="52"/>
    </row>
    <row r="2620" spans="47:47" x14ac:dyDescent="0.2">
      <c r="AU2620" s="52"/>
    </row>
    <row r="2621" spans="47:47" x14ac:dyDescent="0.2">
      <c r="AU2621" s="52"/>
    </row>
    <row r="2622" spans="47:47" x14ac:dyDescent="0.2">
      <c r="AU2622" s="52"/>
    </row>
    <row r="2623" spans="47:47" x14ac:dyDescent="0.2">
      <c r="AU2623" s="52"/>
    </row>
    <row r="2624" spans="47:47" x14ac:dyDescent="0.2">
      <c r="AU2624" s="52"/>
    </row>
    <row r="2625" spans="47:47" x14ac:dyDescent="0.2">
      <c r="AU2625" s="52"/>
    </row>
    <row r="2626" spans="47:47" x14ac:dyDescent="0.2">
      <c r="AU2626" s="52"/>
    </row>
    <row r="2627" spans="47:47" x14ac:dyDescent="0.2">
      <c r="AU2627" s="52"/>
    </row>
    <row r="2628" spans="47:47" x14ac:dyDescent="0.2">
      <c r="AU2628" s="52"/>
    </row>
    <row r="2629" spans="47:47" x14ac:dyDescent="0.2">
      <c r="AU2629" s="52"/>
    </row>
    <row r="2630" spans="47:47" x14ac:dyDescent="0.2">
      <c r="AU2630" s="52"/>
    </row>
    <row r="2631" spans="47:47" x14ac:dyDescent="0.2">
      <c r="AU2631" s="52"/>
    </row>
    <row r="2632" spans="47:47" x14ac:dyDescent="0.2">
      <c r="AU2632" s="52"/>
    </row>
    <row r="2633" spans="47:47" x14ac:dyDescent="0.2">
      <c r="AU2633" s="52"/>
    </row>
    <row r="2634" spans="47:47" x14ac:dyDescent="0.2">
      <c r="AU2634" s="52"/>
    </row>
    <row r="2635" spans="47:47" x14ac:dyDescent="0.2">
      <c r="AU2635" s="52"/>
    </row>
    <row r="2636" spans="47:47" x14ac:dyDescent="0.2">
      <c r="AU2636" s="52"/>
    </row>
    <row r="2637" spans="47:47" x14ac:dyDescent="0.2">
      <c r="AU2637" s="52"/>
    </row>
    <row r="2638" spans="47:47" x14ac:dyDescent="0.2">
      <c r="AU2638" s="52"/>
    </row>
    <row r="2639" spans="47:47" x14ac:dyDescent="0.2">
      <c r="AU2639" s="52"/>
    </row>
    <row r="2640" spans="47:47" x14ac:dyDescent="0.2">
      <c r="AU2640" s="52"/>
    </row>
    <row r="2641" spans="47:47" x14ac:dyDescent="0.2">
      <c r="AU2641" s="52"/>
    </row>
    <row r="2642" spans="47:47" x14ac:dyDescent="0.2">
      <c r="AU2642" s="52"/>
    </row>
    <row r="2643" spans="47:47" x14ac:dyDescent="0.2">
      <c r="AU2643" s="52"/>
    </row>
    <row r="2644" spans="47:47" x14ac:dyDescent="0.2">
      <c r="AU2644" s="52"/>
    </row>
    <row r="2645" spans="47:47" x14ac:dyDescent="0.2">
      <c r="AU2645" s="52"/>
    </row>
    <row r="2646" spans="47:47" x14ac:dyDescent="0.2">
      <c r="AU2646" s="52"/>
    </row>
    <row r="2647" spans="47:47" x14ac:dyDescent="0.2">
      <c r="AU2647" s="52"/>
    </row>
    <row r="2648" spans="47:47" x14ac:dyDescent="0.2">
      <c r="AU2648" s="52"/>
    </row>
    <row r="2649" spans="47:47" x14ac:dyDescent="0.2">
      <c r="AU2649" s="52"/>
    </row>
    <row r="2650" spans="47:47" x14ac:dyDescent="0.2">
      <c r="AU2650" s="52"/>
    </row>
    <row r="2651" spans="47:47" x14ac:dyDescent="0.2">
      <c r="AU2651" s="52"/>
    </row>
    <row r="2652" spans="47:47" x14ac:dyDescent="0.2">
      <c r="AU2652" s="52"/>
    </row>
    <row r="2653" spans="47:47" x14ac:dyDescent="0.2">
      <c r="AU2653" s="52"/>
    </row>
    <row r="2654" spans="47:47" x14ac:dyDescent="0.2">
      <c r="AU2654" s="52"/>
    </row>
    <row r="2655" spans="47:47" x14ac:dyDescent="0.2">
      <c r="AU2655" s="52"/>
    </row>
    <row r="2656" spans="47:47" x14ac:dyDescent="0.2">
      <c r="AU2656" s="52"/>
    </row>
    <row r="2657" spans="47:47" x14ac:dyDescent="0.2">
      <c r="AU2657" s="52"/>
    </row>
    <row r="2658" spans="47:47" x14ac:dyDescent="0.2">
      <c r="AU2658" s="52"/>
    </row>
    <row r="2659" spans="47:47" x14ac:dyDescent="0.2">
      <c r="AU2659" s="52"/>
    </row>
    <row r="2660" spans="47:47" x14ac:dyDescent="0.2">
      <c r="AU2660" s="52"/>
    </row>
    <row r="2661" spans="47:47" x14ac:dyDescent="0.2">
      <c r="AU2661" s="52"/>
    </row>
    <row r="2662" spans="47:47" x14ac:dyDescent="0.2">
      <c r="AU2662" s="52"/>
    </row>
    <row r="2663" spans="47:47" x14ac:dyDescent="0.2">
      <c r="AU2663" s="52"/>
    </row>
    <row r="2664" spans="47:47" x14ac:dyDescent="0.2">
      <c r="AU2664" s="52"/>
    </row>
    <row r="2665" spans="47:47" x14ac:dyDescent="0.2">
      <c r="AU2665" s="52"/>
    </row>
    <row r="2666" spans="47:47" x14ac:dyDescent="0.2">
      <c r="AU2666" s="52"/>
    </row>
    <row r="2667" spans="47:47" x14ac:dyDescent="0.2">
      <c r="AU2667" s="52"/>
    </row>
    <row r="2668" spans="47:47" x14ac:dyDescent="0.2">
      <c r="AU2668" s="52"/>
    </row>
    <row r="2669" spans="47:47" x14ac:dyDescent="0.2">
      <c r="AU2669" s="52"/>
    </row>
    <row r="2670" spans="47:47" x14ac:dyDescent="0.2">
      <c r="AU2670" s="52"/>
    </row>
    <row r="2671" spans="47:47" x14ac:dyDescent="0.2">
      <c r="AU2671" s="52"/>
    </row>
    <row r="2672" spans="47:47" x14ac:dyDescent="0.2">
      <c r="AU2672" s="52"/>
    </row>
    <row r="2673" spans="47:47" x14ac:dyDescent="0.2">
      <c r="AU2673" s="52"/>
    </row>
    <row r="2674" spans="47:47" x14ac:dyDescent="0.2">
      <c r="AU2674" s="52"/>
    </row>
    <row r="2675" spans="47:47" x14ac:dyDescent="0.2">
      <c r="AU2675" s="52"/>
    </row>
    <row r="2676" spans="47:47" x14ac:dyDescent="0.2">
      <c r="AU2676" s="52"/>
    </row>
    <row r="2677" spans="47:47" x14ac:dyDescent="0.2">
      <c r="AU2677" s="52"/>
    </row>
    <row r="2678" spans="47:47" x14ac:dyDescent="0.2">
      <c r="AU2678" s="52"/>
    </row>
    <row r="2679" spans="47:47" x14ac:dyDescent="0.2">
      <c r="AU2679" s="52"/>
    </row>
    <row r="2680" spans="47:47" x14ac:dyDescent="0.2">
      <c r="AU2680" s="52"/>
    </row>
    <row r="2681" spans="47:47" x14ac:dyDescent="0.2">
      <c r="AU2681" s="52"/>
    </row>
    <row r="2682" spans="47:47" x14ac:dyDescent="0.2">
      <c r="AU2682" s="52"/>
    </row>
    <row r="2683" spans="47:47" x14ac:dyDescent="0.2">
      <c r="AU2683" s="52"/>
    </row>
    <row r="2684" spans="47:47" x14ac:dyDescent="0.2">
      <c r="AU2684" s="52"/>
    </row>
    <row r="2685" spans="47:47" x14ac:dyDescent="0.2">
      <c r="AU2685" s="52"/>
    </row>
    <row r="2686" spans="47:47" x14ac:dyDescent="0.2">
      <c r="AU2686" s="52"/>
    </row>
    <row r="2687" spans="47:47" x14ac:dyDescent="0.2">
      <c r="AU2687" s="52"/>
    </row>
    <row r="2688" spans="47:47" x14ac:dyDescent="0.2">
      <c r="AU2688" s="52"/>
    </row>
    <row r="2689" spans="47:47" x14ac:dyDescent="0.2">
      <c r="AU2689" s="52"/>
    </row>
    <row r="2690" spans="47:47" x14ac:dyDescent="0.2">
      <c r="AU2690" s="52"/>
    </row>
    <row r="2691" spans="47:47" x14ac:dyDescent="0.2">
      <c r="AU2691" s="52"/>
    </row>
    <row r="2692" spans="47:47" x14ac:dyDescent="0.2">
      <c r="AU2692" s="52"/>
    </row>
    <row r="2693" spans="47:47" x14ac:dyDescent="0.2">
      <c r="AU2693" s="52"/>
    </row>
    <row r="2694" spans="47:47" x14ac:dyDescent="0.2">
      <c r="AU2694" s="52"/>
    </row>
    <row r="2695" spans="47:47" x14ac:dyDescent="0.2">
      <c r="AU2695" s="52"/>
    </row>
    <row r="2696" spans="47:47" x14ac:dyDescent="0.2">
      <c r="AU2696" s="52"/>
    </row>
    <row r="2697" spans="47:47" x14ac:dyDescent="0.2">
      <c r="AU2697" s="52"/>
    </row>
    <row r="2698" spans="47:47" x14ac:dyDescent="0.2">
      <c r="AU2698" s="52"/>
    </row>
    <row r="2699" spans="47:47" x14ac:dyDescent="0.2">
      <c r="AU2699" s="52"/>
    </row>
    <row r="2700" spans="47:47" x14ac:dyDescent="0.2">
      <c r="AU2700" s="52"/>
    </row>
    <row r="2701" spans="47:47" x14ac:dyDescent="0.2">
      <c r="AU2701" s="52"/>
    </row>
    <row r="2702" spans="47:47" x14ac:dyDescent="0.2">
      <c r="AU2702" s="52"/>
    </row>
    <row r="2703" spans="47:47" x14ac:dyDescent="0.2">
      <c r="AU2703" s="52"/>
    </row>
    <row r="2704" spans="47:47" x14ac:dyDescent="0.2">
      <c r="AU2704" s="52"/>
    </row>
    <row r="2705" spans="47:47" x14ac:dyDescent="0.2">
      <c r="AU2705" s="52"/>
    </row>
    <row r="2706" spans="47:47" x14ac:dyDescent="0.2">
      <c r="AU2706" s="52"/>
    </row>
    <row r="2707" spans="47:47" x14ac:dyDescent="0.2">
      <c r="AU2707" s="52"/>
    </row>
    <row r="2708" spans="47:47" x14ac:dyDescent="0.2">
      <c r="AU2708" s="52"/>
    </row>
    <row r="2709" spans="47:47" x14ac:dyDescent="0.2">
      <c r="AU2709" s="52"/>
    </row>
    <row r="2710" spans="47:47" x14ac:dyDescent="0.2">
      <c r="AU2710" s="52"/>
    </row>
    <row r="2711" spans="47:47" x14ac:dyDescent="0.2">
      <c r="AU2711" s="52"/>
    </row>
    <row r="2712" spans="47:47" x14ac:dyDescent="0.2">
      <c r="AU2712" s="52"/>
    </row>
    <row r="2713" spans="47:47" x14ac:dyDescent="0.2">
      <c r="AU2713" s="52"/>
    </row>
    <row r="2714" spans="47:47" x14ac:dyDescent="0.2">
      <c r="AU2714" s="52"/>
    </row>
    <row r="2715" spans="47:47" x14ac:dyDescent="0.2">
      <c r="AU2715" s="52"/>
    </row>
    <row r="2716" spans="47:47" x14ac:dyDescent="0.2">
      <c r="AU2716" s="52"/>
    </row>
    <row r="2717" spans="47:47" x14ac:dyDescent="0.2">
      <c r="AU2717" s="52"/>
    </row>
    <row r="2718" spans="47:47" x14ac:dyDescent="0.2">
      <c r="AU2718" s="52"/>
    </row>
    <row r="2719" spans="47:47" x14ac:dyDescent="0.2">
      <c r="AU2719" s="52"/>
    </row>
    <row r="2720" spans="47:47" x14ac:dyDescent="0.2">
      <c r="AU2720" s="52"/>
    </row>
    <row r="2721" spans="47:47" x14ac:dyDescent="0.2">
      <c r="AU2721" s="52"/>
    </row>
    <row r="2722" spans="47:47" x14ac:dyDescent="0.2">
      <c r="AU2722" s="52"/>
    </row>
    <row r="2723" spans="47:47" x14ac:dyDescent="0.2">
      <c r="AU2723" s="52"/>
    </row>
    <row r="2724" spans="47:47" x14ac:dyDescent="0.2">
      <c r="AU2724" s="52"/>
    </row>
    <row r="2725" spans="47:47" x14ac:dyDescent="0.2">
      <c r="AU2725" s="52"/>
    </row>
    <row r="2726" spans="47:47" x14ac:dyDescent="0.2">
      <c r="AU2726" s="52"/>
    </row>
    <row r="2727" spans="47:47" x14ac:dyDescent="0.2">
      <c r="AU2727" s="52"/>
    </row>
    <row r="2728" spans="47:47" x14ac:dyDescent="0.2">
      <c r="AU2728" s="52"/>
    </row>
    <row r="2729" spans="47:47" x14ac:dyDescent="0.2">
      <c r="AU2729" s="52"/>
    </row>
    <row r="2730" spans="47:47" x14ac:dyDescent="0.2">
      <c r="AU2730" s="52"/>
    </row>
    <row r="2731" spans="47:47" x14ac:dyDescent="0.2">
      <c r="AU2731" s="52"/>
    </row>
    <row r="2732" spans="47:47" x14ac:dyDescent="0.2">
      <c r="AU2732" s="52"/>
    </row>
    <row r="2733" spans="47:47" x14ac:dyDescent="0.2">
      <c r="AU2733" s="52"/>
    </row>
    <row r="2734" spans="47:47" x14ac:dyDescent="0.2">
      <c r="AU2734" s="52"/>
    </row>
    <row r="2735" spans="47:47" x14ac:dyDescent="0.2">
      <c r="AU2735" s="52"/>
    </row>
    <row r="2736" spans="47:47" x14ac:dyDescent="0.2">
      <c r="AU2736" s="52"/>
    </row>
    <row r="2737" spans="47:47" x14ac:dyDescent="0.2">
      <c r="AU2737" s="52"/>
    </row>
    <row r="2738" spans="47:47" x14ac:dyDescent="0.2">
      <c r="AU2738" s="52"/>
    </row>
    <row r="2739" spans="47:47" x14ac:dyDescent="0.2">
      <c r="AU2739" s="52"/>
    </row>
    <row r="2740" spans="47:47" x14ac:dyDescent="0.2">
      <c r="AU2740" s="52"/>
    </row>
    <row r="2741" spans="47:47" x14ac:dyDescent="0.2">
      <c r="AU2741" s="52"/>
    </row>
    <row r="2742" spans="47:47" x14ac:dyDescent="0.2">
      <c r="AU2742" s="52"/>
    </row>
    <row r="2743" spans="47:47" x14ac:dyDescent="0.2">
      <c r="AU2743" s="52"/>
    </row>
    <row r="2744" spans="47:47" x14ac:dyDescent="0.2">
      <c r="AU2744" s="52"/>
    </row>
    <row r="2745" spans="47:47" x14ac:dyDescent="0.2">
      <c r="AU2745" s="52"/>
    </row>
    <row r="2746" spans="47:47" x14ac:dyDescent="0.2">
      <c r="AU2746" s="52"/>
    </row>
    <row r="2747" spans="47:47" x14ac:dyDescent="0.2">
      <c r="AU2747" s="52"/>
    </row>
    <row r="2748" spans="47:47" x14ac:dyDescent="0.2">
      <c r="AU2748" s="52"/>
    </row>
    <row r="2749" spans="47:47" x14ac:dyDescent="0.2">
      <c r="AU2749" s="52"/>
    </row>
    <row r="2750" spans="47:47" x14ac:dyDescent="0.2">
      <c r="AU2750" s="52"/>
    </row>
    <row r="2751" spans="47:47" x14ac:dyDescent="0.2">
      <c r="AU2751" s="52"/>
    </row>
    <row r="2752" spans="47:47" x14ac:dyDescent="0.2">
      <c r="AU2752" s="52"/>
    </row>
    <row r="2753" spans="47:47" x14ac:dyDescent="0.2">
      <c r="AU2753" s="52"/>
    </row>
    <row r="2754" spans="47:47" x14ac:dyDescent="0.2">
      <c r="AU2754" s="52"/>
    </row>
    <row r="2755" spans="47:47" x14ac:dyDescent="0.2">
      <c r="AU2755" s="52"/>
    </row>
    <row r="2756" spans="47:47" x14ac:dyDescent="0.2">
      <c r="AU2756" s="52"/>
    </row>
    <row r="2757" spans="47:47" x14ac:dyDescent="0.2">
      <c r="AU2757" s="52"/>
    </row>
    <row r="2758" spans="47:47" x14ac:dyDescent="0.2">
      <c r="AU2758" s="52"/>
    </row>
    <row r="2759" spans="47:47" x14ac:dyDescent="0.2">
      <c r="AU2759" s="52"/>
    </row>
    <row r="2760" spans="47:47" x14ac:dyDescent="0.2">
      <c r="AU2760" s="52"/>
    </row>
    <row r="2761" spans="47:47" x14ac:dyDescent="0.2">
      <c r="AU2761" s="52"/>
    </row>
    <row r="2762" spans="47:47" x14ac:dyDescent="0.2">
      <c r="AU2762" s="52"/>
    </row>
    <row r="2763" spans="47:47" x14ac:dyDescent="0.2">
      <c r="AU2763" s="52"/>
    </row>
    <row r="2764" spans="47:47" x14ac:dyDescent="0.2">
      <c r="AU2764" s="52"/>
    </row>
    <row r="2765" spans="47:47" x14ac:dyDescent="0.2">
      <c r="AU2765" s="52"/>
    </row>
    <row r="2766" spans="47:47" x14ac:dyDescent="0.2">
      <c r="AU2766" s="52"/>
    </row>
    <row r="2767" spans="47:47" x14ac:dyDescent="0.2">
      <c r="AU2767" s="52"/>
    </row>
    <row r="2768" spans="47:47" x14ac:dyDescent="0.2">
      <c r="AU2768" s="52"/>
    </row>
    <row r="2769" spans="47:47" x14ac:dyDescent="0.2">
      <c r="AU2769" s="52"/>
    </row>
    <row r="2770" spans="47:47" x14ac:dyDescent="0.2">
      <c r="AU2770" s="52"/>
    </row>
    <row r="2771" spans="47:47" x14ac:dyDescent="0.2">
      <c r="AU2771" s="52"/>
    </row>
    <row r="2772" spans="47:47" x14ac:dyDescent="0.2">
      <c r="AU2772" s="52"/>
    </row>
    <row r="2773" spans="47:47" x14ac:dyDescent="0.2">
      <c r="AU2773" s="52"/>
    </row>
    <row r="2774" spans="47:47" x14ac:dyDescent="0.2">
      <c r="AU2774" s="52"/>
    </row>
    <row r="2775" spans="47:47" x14ac:dyDescent="0.2">
      <c r="AU2775" s="52"/>
    </row>
    <row r="2776" spans="47:47" x14ac:dyDescent="0.2">
      <c r="AU2776" s="52"/>
    </row>
    <row r="2777" spans="47:47" x14ac:dyDescent="0.2">
      <c r="AU2777" s="52"/>
    </row>
    <row r="2778" spans="47:47" x14ac:dyDescent="0.2">
      <c r="AU2778" s="52"/>
    </row>
    <row r="2779" spans="47:47" x14ac:dyDescent="0.2">
      <c r="AU2779" s="52"/>
    </row>
    <row r="2780" spans="47:47" x14ac:dyDescent="0.2">
      <c r="AU2780" s="52"/>
    </row>
    <row r="2781" spans="47:47" x14ac:dyDescent="0.2">
      <c r="AU2781" s="52"/>
    </row>
    <row r="2782" spans="47:47" x14ac:dyDescent="0.2">
      <c r="AU2782" s="52"/>
    </row>
    <row r="2783" spans="47:47" x14ac:dyDescent="0.2">
      <c r="AU2783" s="52"/>
    </row>
    <row r="2784" spans="47:47" x14ac:dyDescent="0.2">
      <c r="AU2784" s="52"/>
    </row>
    <row r="2785" spans="47:47" x14ac:dyDescent="0.2">
      <c r="AU2785" s="52"/>
    </row>
    <row r="2786" spans="47:47" x14ac:dyDescent="0.2">
      <c r="AU2786" s="52"/>
    </row>
    <row r="2787" spans="47:47" x14ac:dyDescent="0.2">
      <c r="AU2787" s="52"/>
    </row>
    <row r="2788" spans="47:47" x14ac:dyDescent="0.2">
      <c r="AU2788" s="52"/>
    </row>
    <row r="2789" spans="47:47" x14ac:dyDescent="0.2">
      <c r="AU2789" s="52"/>
    </row>
    <row r="2790" spans="47:47" x14ac:dyDescent="0.2">
      <c r="AU2790" s="52"/>
    </row>
    <row r="2791" spans="47:47" x14ac:dyDescent="0.2">
      <c r="AU2791" s="52"/>
    </row>
    <row r="2792" spans="47:47" x14ac:dyDescent="0.2">
      <c r="AU2792" s="52"/>
    </row>
    <row r="2793" spans="47:47" x14ac:dyDescent="0.2">
      <c r="AU2793" s="52"/>
    </row>
    <row r="2794" spans="47:47" x14ac:dyDescent="0.2">
      <c r="AU2794" s="52"/>
    </row>
    <row r="2795" spans="47:47" x14ac:dyDescent="0.2">
      <c r="AU2795" s="52"/>
    </row>
    <row r="2796" spans="47:47" x14ac:dyDescent="0.2">
      <c r="AU2796" s="52"/>
    </row>
    <row r="2797" spans="47:47" x14ac:dyDescent="0.2">
      <c r="AU2797" s="52"/>
    </row>
    <row r="2798" spans="47:47" x14ac:dyDescent="0.2">
      <c r="AU2798" s="52"/>
    </row>
    <row r="2799" spans="47:47" x14ac:dyDescent="0.2">
      <c r="AU2799" s="52"/>
    </row>
    <row r="2800" spans="47:47" x14ac:dyDescent="0.2">
      <c r="AU2800" s="52"/>
    </row>
    <row r="2801" spans="47:47" x14ac:dyDescent="0.2">
      <c r="AU2801" s="52"/>
    </row>
    <row r="2802" spans="47:47" x14ac:dyDescent="0.2">
      <c r="AU2802" s="52"/>
    </row>
    <row r="2803" spans="47:47" x14ac:dyDescent="0.2">
      <c r="AU2803" s="52"/>
    </row>
    <row r="2804" spans="47:47" x14ac:dyDescent="0.2">
      <c r="AU2804" s="52"/>
    </row>
    <row r="2805" spans="47:47" x14ac:dyDescent="0.2">
      <c r="AU2805" s="52"/>
    </row>
    <row r="2806" spans="47:47" x14ac:dyDescent="0.2">
      <c r="AU2806" s="52"/>
    </row>
    <row r="2807" spans="47:47" x14ac:dyDescent="0.2">
      <c r="AU2807" s="52"/>
    </row>
    <row r="2808" spans="47:47" x14ac:dyDescent="0.2">
      <c r="AU2808" s="52"/>
    </row>
    <row r="2809" spans="47:47" x14ac:dyDescent="0.2">
      <c r="AU2809" s="52"/>
    </row>
    <row r="2810" spans="47:47" x14ac:dyDescent="0.2">
      <c r="AU2810" s="52"/>
    </row>
    <row r="2811" spans="47:47" x14ac:dyDescent="0.2">
      <c r="AU2811" s="52"/>
    </row>
    <row r="2812" spans="47:47" x14ac:dyDescent="0.2">
      <c r="AU2812" s="52"/>
    </row>
    <row r="2813" spans="47:47" x14ac:dyDescent="0.2">
      <c r="AU2813" s="52"/>
    </row>
    <row r="2814" spans="47:47" x14ac:dyDescent="0.2">
      <c r="AU2814" s="52"/>
    </row>
    <row r="2815" spans="47:47" x14ac:dyDescent="0.2">
      <c r="AU2815" s="52"/>
    </row>
    <row r="2816" spans="47:47" x14ac:dyDescent="0.2">
      <c r="AU2816" s="52"/>
    </row>
    <row r="2817" spans="47:47" x14ac:dyDescent="0.2">
      <c r="AU2817" s="52"/>
    </row>
    <row r="2818" spans="47:47" x14ac:dyDescent="0.2">
      <c r="AU2818" s="52"/>
    </row>
    <row r="2819" spans="47:47" x14ac:dyDescent="0.2">
      <c r="AU2819" s="52"/>
    </row>
    <row r="2820" spans="47:47" x14ac:dyDescent="0.2">
      <c r="AU2820" s="52"/>
    </row>
    <row r="2821" spans="47:47" x14ac:dyDescent="0.2">
      <c r="AU2821" s="52"/>
    </row>
    <row r="2822" spans="47:47" x14ac:dyDescent="0.2">
      <c r="AU2822" s="52"/>
    </row>
    <row r="2823" spans="47:47" x14ac:dyDescent="0.2">
      <c r="AU2823" s="52"/>
    </row>
    <row r="2824" spans="47:47" x14ac:dyDescent="0.2">
      <c r="AU2824" s="52"/>
    </row>
    <row r="2825" spans="47:47" x14ac:dyDescent="0.2">
      <c r="AU2825" s="52"/>
    </row>
    <row r="2826" spans="47:47" x14ac:dyDescent="0.2">
      <c r="AU2826" s="52"/>
    </row>
    <row r="2827" spans="47:47" x14ac:dyDescent="0.2">
      <c r="AU2827" s="52"/>
    </row>
    <row r="2828" spans="47:47" x14ac:dyDescent="0.2">
      <c r="AU2828" s="52"/>
    </row>
    <row r="2829" spans="47:47" x14ac:dyDescent="0.2">
      <c r="AU2829" s="52"/>
    </row>
    <row r="2830" spans="47:47" x14ac:dyDescent="0.2">
      <c r="AU2830" s="52"/>
    </row>
    <row r="2831" spans="47:47" x14ac:dyDescent="0.2">
      <c r="AU2831" s="52"/>
    </row>
    <row r="2832" spans="47:47" x14ac:dyDescent="0.2">
      <c r="AU2832" s="52"/>
    </row>
    <row r="2833" spans="47:47" x14ac:dyDescent="0.2">
      <c r="AU2833" s="52"/>
    </row>
    <row r="2834" spans="47:47" x14ac:dyDescent="0.2">
      <c r="AU2834" s="52"/>
    </row>
    <row r="2835" spans="47:47" x14ac:dyDescent="0.2">
      <c r="AU2835" s="52"/>
    </row>
    <row r="2836" spans="47:47" x14ac:dyDescent="0.2">
      <c r="AU2836" s="52"/>
    </row>
    <row r="2837" spans="47:47" x14ac:dyDescent="0.2">
      <c r="AU2837" s="52"/>
    </row>
    <row r="2838" spans="47:47" x14ac:dyDescent="0.2">
      <c r="AU2838" s="52"/>
    </row>
    <row r="2839" spans="47:47" x14ac:dyDescent="0.2">
      <c r="AU2839" s="52"/>
    </row>
    <row r="2840" spans="47:47" x14ac:dyDescent="0.2">
      <c r="AU2840" s="52"/>
    </row>
    <row r="2841" spans="47:47" x14ac:dyDescent="0.2">
      <c r="AU2841" s="52"/>
    </row>
    <row r="2842" spans="47:47" x14ac:dyDescent="0.2">
      <c r="AU2842" s="52"/>
    </row>
    <row r="2843" spans="47:47" x14ac:dyDescent="0.2">
      <c r="AU2843" s="52"/>
    </row>
    <row r="2844" spans="47:47" x14ac:dyDescent="0.2">
      <c r="AU2844" s="52"/>
    </row>
    <row r="2845" spans="47:47" x14ac:dyDescent="0.2">
      <c r="AU2845" s="52"/>
    </row>
    <row r="2846" spans="47:47" x14ac:dyDescent="0.2">
      <c r="AU2846" s="52"/>
    </row>
    <row r="2847" spans="47:47" x14ac:dyDescent="0.2">
      <c r="AU2847" s="52"/>
    </row>
    <row r="2848" spans="47:47" x14ac:dyDescent="0.2">
      <c r="AU2848" s="52"/>
    </row>
    <row r="2849" spans="47:47" x14ac:dyDescent="0.2">
      <c r="AU2849" s="52"/>
    </row>
    <row r="2850" spans="47:47" x14ac:dyDescent="0.2">
      <c r="AU2850" s="52"/>
    </row>
    <row r="2851" spans="47:47" x14ac:dyDescent="0.2">
      <c r="AU2851" s="52"/>
    </row>
    <row r="2852" spans="47:47" x14ac:dyDescent="0.2">
      <c r="AU2852" s="52"/>
    </row>
    <row r="2853" spans="47:47" x14ac:dyDescent="0.2">
      <c r="AU2853" s="52"/>
    </row>
    <row r="2854" spans="47:47" x14ac:dyDescent="0.2">
      <c r="AU2854" s="52"/>
    </row>
    <row r="2855" spans="47:47" x14ac:dyDescent="0.2">
      <c r="AU2855" s="52"/>
    </row>
    <row r="2856" spans="47:47" x14ac:dyDescent="0.2">
      <c r="AU2856" s="52"/>
    </row>
    <row r="2857" spans="47:47" x14ac:dyDescent="0.2">
      <c r="AU2857" s="52"/>
    </row>
    <row r="2858" spans="47:47" x14ac:dyDescent="0.2">
      <c r="AU2858" s="52"/>
    </row>
    <row r="2859" spans="47:47" x14ac:dyDescent="0.2">
      <c r="AU2859" s="52"/>
    </row>
    <row r="2860" spans="47:47" x14ac:dyDescent="0.2">
      <c r="AU2860" s="52"/>
    </row>
    <row r="2861" spans="47:47" x14ac:dyDescent="0.2">
      <c r="AU2861" s="52"/>
    </row>
    <row r="2862" spans="47:47" x14ac:dyDescent="0.2">
      <c r="AU2862" s="52"/>
    </row>
    <row r="2863" spans="47:47" x14ac:dyDescent="0.2">
      <c r="AU2863" s="52"/>
    </row>
    <row r="2864" spans="47:47" x14ac:dyDescent="0.2">
      <c r="AU2864" s="52"/>
    </row>
    <row r="2865" spans="47:47" x14ac:dyDescent="0.2">
      <c r="AU2865" s="52"/>
    </row>
    <row r="2866" spans="47:47" x14ac:dyDescent="0.2">
      <c r="AU2866" s="52"/>
    </row>
  </sheetData>
  <mergeCells count="14">
    <mergeCell ref="E6:I6"/>
    <mergeCell ref="J6:N6"/>
    <mergeCell ref="O6:S6"/>
    <mergeCell ref="T6:X6"/>
    <mergeCell ref="AW6:AW7"/>
    <mergeCell ref="K3:P3"/>
    <mergeCell ref="K4:P4"/>
    <mergeCell ref="S3:AH3"/>
    <mergeCell ref="S4:AH4"/>
    <mergeCell ref="AS6:AU6"/>
    <mergeCell ref="Y6:AC6"/>
    <mergeCell ref="AD6:AH6"/>
    <mergeCell ref="AI6:AM6"/>
    <mergeCell ref="AN6:AR6"/>
  </mergeCells>
  <phoneticPr fontId="0" type="noConversion"/>
  <printOptions horizontalCentered="1"/>
  <pageMargins left="0.5" right="0.25" top="0.25" bottom="0.25" header="0.25" footer="0.25"/>
  <pageSetup scale="88" orientation="landscape" blackAndWhite="1" horizontalDpi="1200" verticalDpi="300" r:id="rId1"/>
  <headerFooter alignWithMargins="0"/>
  <rowBreaks count="2" manualBreakCount="2">
    <brk id="47" max="24" man="1"/>
    <brk id="87" max="2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AW54"/>
  <sheetViews>
    <sheetView workbookViewId="0">
      <pane xSplit="2" topLeftCell="C1" activePane="topRight" state="frozen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Start!D10</f>
        <v>2</v>
      </c>
      <c r="O1" s="9">
        <f>Start!E10</f>
        <v>5</v>
      </c>
      <c r="P1" s="9">
        <f>Start!F10</f>
        <v>3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47</v>
      </c>
      <c r="E4" s="33">
        <f>50-$O$1</f>
        <v>45</v>
      </c>
      <c r="F4" s="34">
        <f>50-$O$1-2*$P$1</f>
        <v>39</v>
      </c>
      <c r="G4" s="33">
        <f>50-2*$O$1-$P$1</f>
        <v>37</v>
      </c>
      <c r="H4" s="34">
        <f>50-2*$O$1-2*$P$1</f>
        <v>34</v>
      </c>
      <c r="I4" s="33">
        <f>50-$N$1</f>
        <v>48</v>
      </c>
      <c r="J4" s="34">
        <f>50-$N$1-$P$1</f>
        <v>45</v>
      </c>
      <c r="K4" s="33">
        <f>50-$N$1-2*$O$1</f>
        <v>38</v>
      </c>
      <c r="L4" s="34">
        <f>50-$N$1-2*$O$1-3*$P$1</f>
        <v>29</v>
      </c>
      <c r="M4" s="33">
        <f>50-$N$1-3*$O$1-$P$1</f>
        <v>30</v>
      </c>
      <c r="N4" s="34">
        <f>50-$N$1-3*$O$1-3*$P$1</f>
        <v>24</v>
      </c>
      <c r="O4" s="33">
        <f>50-2*$N$1-$O$1</f>
        <v>41</v>
      </c>
      <c r="P4" s="34">
        <f>50-2*$N$1-$O$1-2*$P$1</f>
        <v>35</v>
      </c>
      <c r="Q4" s="33">
        <f>50-2*$N$1-2*$O$1</f>
        <v>36</v>
      </c>
      <c r="R4" s="34">
        <f>50-2*$N$1-2*$O$1-3*$P$1</f>
        <v>27</v>
      </c>
      <c r="S4" s="33">
        <f>50-2*$N$1-4*$O$1-2*$P$1</f>
        <v>20</v>
      </c>
      <c r="T4" s="34">
        <f>50-2*$N$1-4*$O$1-3*$P$1</f>
        <v>17</v>
      </c>
      <c r="U4" s="33">
        <f>50-3*$N$1-2*$O$1-$P$1</f>
        <v>31</v>
      </c>
      <c r="V4" s="34">
        <f>50-3*$N$1-2*$O$1-2*$P$1</f>
        <v>28</v>
      </c>
      <c r="W4" s="33">
        <f>50-3*$N$1-3*$O$1-$P$1</f>
        <v>26</v>
      </c>
      <c r="X4" s="34">
        <f>50-3*$N$1-3*$O$1-3*$P$1</f>
        <v>20</v>
      </c>
      <c r="Y4" s="33">
        <f>50-3*$N$1-4*$O$1-2*$P$1</f>
        <v>18</v>
      </c>
      <c r="Z4" s="34">
        <f>50-3*$N$1-4*$O$1-3*$P$1</f>
        <v>15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47</v>
      </c>
      <c r="D5" s="37">
        <v>50</v>
      </c>
      <c r="E5" s="33">
        <f>50-2*$O$1-$P$1</f>
        <v>37</v>
      </c>
      <c r="F5" s="34">
        <f>50-2*$O$1-2*$P$1</f>
        <v>34</v>
      </c>
      <c r="G5" s="33">
        <f>50-$O$1</f>
        <v>45</v>
      </c>
      <c r="H5" s="34">
        <f>50-$O$1-2*$P$1</f>
        <v>39</v>
      </c>
      <c r="I5" s="33">
        <f>50-$N$1-$P$1</f>
        <v>45</v>
      </c>
      <c r="J5" s="34">
        <f>50-$N$1</f>
        <v>48</v>
      </c>
      <c r="K5" s="33">
        <f>50-$N$1-3*$O$1-$P$1</f>
        <v>30</v>
      </c>
      <c r="L5" s="34">
        <f>50-$N$1-3*$O$1-3*$P$1</f>
        <v>24</v>
      </c>
      <c r="M5" s="33">
        <f>50-$N$1-2*$O$1</f>
        <v>38</v>
      </c>
      <c r="N5" s="34">
        <f>50-$N$1-2*$O$1-3*$P$1</f>
        <v>29</v>
      </c>
      <c r="O5" s="33">
        <f>50-3*$N$1-2*$O$1-$P$1</f>
        <v>31</v>
      </c>
      <c r="P5" s="34">
        <f>50-3*$N$1-2*$O$1-2*$P$1</f>
        <v>28</v>
      </c>
      <c r="Q5" s="33">
        <f>50-3*$N$1-3*$O$1-$P$1</f>
        <v>26</v>
      </c>
      <c r="R5" s="34">
        <f>50-3*$N$1-3*$O$1-3*$P$1</f>
        <v>20</v>
      </c>
      <c r="S5" s="33">
        <f>50-3*$N$1-4*$O$1-2*$P$1</f>
        <v>18</v>
      </c>
      <c r="T5" s="34">
        <f>50-3*$N$1-4*$O$1-3*$P$1</f>
        <v>15</v>
      </c>
      <c r="U5" s="33">
        <f>50-2*$N$1-$O$1</f>
        <v>41</v>
      </c>
      <c r="V5" s="34">
        <f>50-2*$N$1-$O$1-2*$P$1</f>
        <v>35</v>
      </c>
      <c r="W5" s="33">
        <f>50-2*$N$1-2*$O$1</f>
        <v>36</v>
      </c>
      <c r="X5" s="34">
        <f>50-2*$N$1-2*$O$1-3*$P$1</f>
        <v>27</v>
      </c>
      <c r="Y5" s="33">
        <f>50-2*$N$1-4*$O$1-2*$P$1</f>
        <v>20</v>
      </c>
      <c r="Z5" s="34">
        <f>50-2*$N$1-4*$O$1-3*$P$1</f>
        <v>17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45</v>
      </c>
      <c r="D6" s="34">
        <f>50-$O$1-2*$P$1</f>
        <v>39</v>
      </c>
      <c r="E6" s="37">
        <v>50</v>
      </c>
      <c r="F6" s="34">
        <f>50-$P$1</f>
        <v>47</v>
      </c>
      <c r="G6" s="33">
        <f>50-2*$O$1-2*$P$1</f>
        <v>34</v>
      </c>
      <c r="H6" s="34">
        <f>50-2*$O$1-$P$1</f>
        <v>37</v>
      </c>
      <c r="I6" s="33">
        <f>50-2*$N$1-$O$1</f>
        <v>41</v>
      </c>
      <c r="J6" s="34">
        <f>50-2*$N$1-$O$1-2*$P$1</f>
        <v>35</v>
      </c>
      <c r="K6" s="33">
        <f>50-2*$N$1-2*$O$1</f>
        <v>36</v>
      </c>
      <c r="L6" s="34">
        <f>50-2*$N$1-2*$O$1-3*$P$1</f>
        <v>27</v>
      </c>
      <c r="M6" s="33">
        <f>50-2*$N$1-4*$O$1-2*$P$1</f>
        <v>20</v>
      </c>
      <c r="N6" s="34">
        <f>50-2*$N$1-4*$O$1-3*$P$1</f>
        <v>17</v>
      </c>
      <c r="O6" s="33">
        <f>50-$N$1</f>
        <v>48</v>
      </c>
      <c r="P6" s="34">
        <f>50-$N$1-$P$1</f>
        <v>45</v>
      </c>
      <c r="Q6" s="33">
        <f>50-$N$1-2*$O$1</f>
        <v>38</v>
      </c>
      <c r="R6" s="34">
        <f>50-$N$1-2*$O$1-3*$P$1</f>
        <v>29</v>
      </c>
      <c r="S6" s="33">
        <f>50-$N$1-3*$O$1-$P$1</f>
        <v>30</v>
      </c>
      <c r="T6" s="34">
        <f>50-$N$1-3*$O$1-3*$P$1</f>
        <v>24</v>
      </c>
      <c r="U6" s="33">
        <f>50-3*$N$1-2*$O$1-2*$P$1</f>
        <v>28</v>
      </c>
      <c r="V6" s="34">
        <f>50-3*$N$1-2*$O$1-$P$1</f>
        <v>31</v>
      </c>
      <c r="W6" s="33">
        <f>50-3*$N$1-4*$O$1-2*$P$1</f>
        <v>18</v>
      </c>
      <c r="X6" s="34">
        <f>50-3*$N$1-4*$O$1-3*$P$1</f>
        <v>15</v>
      </c>
      <c r="Y6" s="33">
        <f>50-3*$N$1-3*$O$1-$P$1</f>
        <v>26</v>
      </c>
      <c r="Z6" s="34">
        <f>50-3*$N$1-3*$O$1-3*$P$1</f>
        <v>20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37</v>
      </c>
      <c r="D7" s="34">
        <f>50-2*$O$1-2*$P$1</f>
        <v>34</v>
      </c>
      <c r="E7" s="33">
        <f>50-$P$1</f>
        <v>47</v>
      </c>
      <c r="F7" s="37">
        <v>50</v>
      </c>
      <c r="G7" s="33">
        <f>50-$O$1-2*$P$1</f>
        <v>39</v>
      </c>
      <c r="H7" s="34">
        <f>50-$O$1</f>
        <v>45</v>
      </c>
      <c r="I7" s="33">
        <f>50-3*$N$1-2*$O$1-$P$1</f>
        <v>31</v>
      </c>
      <c r="J7" s="34">
        <f>50-3*$N$1-2*$O$1-2*$P$1</f>
        <v>28</v>
      </c>
      <c r="K7" s="33">
        <f>50-3*$N$1-3*$O$1-$P$1</f>
        <v>26</v>
      </c>
      <c r="L7" s="34">
        <f>50-3*$N$1-3*$O$1-3*$P$1</f>
        <v>20</v>
      </c>
      <c r="M7" s="33">
        <f>50-3*$N$1-4*$O$1-2*$P$1</f>
        <v>18</v>
      </c>
      <c r="N7" s="34">
        <f>50-3*$N$1-4*$O$1-3*$P$1</f>
        <v>15</v>
      </c>
      <c r="O7" s="33">
        <f>50-$N$1-$P$1</f>
        <v>45</v>
      </c>
      <c r="P7" s="34">
        <f>50-$N$1</f>
        <v>48</v>
      </c>
      <c r="Q7" s="33">
        <f>50-$N$1-3*$O$1-$P$1</f>
        <v>30</v>
      </c>
      <c r="R7" s="34">
        <f>50-$N$1-3*$O$1-3*$P$1</f>
        <v>24</v>
      </c>
      <c r="S7" s="33">
        <f>50-$N$1-2*$O$1</f>
        <v>38</v>
      </c>
      <c r="T7" s="34">
        <f>50-$N$1-2*$O$1-3*$P$1</f>
        <v>29</v>
      </c>
      <c r="U7" s="33">
        <f>50-2*$N$1-$O$1-2*$P$1</f>
        <v>35</v>
      </c>
      <c r="V7" s="34">
        <f>50-2*$N$1-$O$1</f>
        <v>41</v>
      </c>
      <c r="W7" s="33">
        <f>50-2*$N$1-4*$O$1-2*$P$1</f>
        <v>20</v>
      </c>
      <c r="X7" s="34">
        <f>50-2*$N$1-4*$O$1-3*$P$1</f>
        <v>17</v>
      </c>
      <c r="Y7" s="33">
        <f>50-2*$N$1-2*$O$1</f>
        <v>36</v>
      </c>
      <c r="Z7" s="34">
        <f>50-2*$N$1-2*$O$1-3*$P$1</f>
        <v>27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39</v>
      </c>
      <c r="D8" s="34">
        <f>50-$O$1</f>
        <v>45</v>
      </c>
      <c r="E8" s="33">
        <f>50-2*$O$1-2*$P$1</f>
        <v>34</v>
      </c>
      <c r="F8" s="34">
        <f>50-2*$O$1-$P$1</f>
        <v>37</v>
      </c>
      <c r="G8" s="37">
        <v>50</v>
      </c>
      <c r="H8" s="34">
        <f>50-$P$1</f>
        <v>47</v>
      </c>
      <c r="I8" s="33">
        <f>50-2*$N$1-$O$1-2*$P$1</f>
        <v>35</v>
      </c>
      <c r="J8" s="34">
        <f>50-2*$N$1-$O$1</f>
        <v>41</v>
      </c>
      <c r="K8" s="33">
        <f>50-2*$N$1-4*$O$1-2*$P$1</f>
        <v>20</v>
      </c>
      <c r="L8" s="34">
        <f>50-2*$N$1-4*$O$1-3*$P$1</f>
        <v>17</v>
      </c>
      <c r="M8" s="33">
        <f>50-2*$N$1-2*$O$1</f>
        <v>36</v>
      </c>
      <c r="N8" s="34">
        <f>50-2*$N$1-2*$O$1-3*$P$1</f>
        <v>27</v>
      </c>
      <c r="O8" s="33">
        <f>50-3*$N$1-2*$O$1-2*$P$1</f>
        <v>28</v>
      </c>
      <c r="P8" s="34">
        <f>50-3*$N$1-2*$O$1-$P$1</f>
        <v>31</v>
      </c>
      <c r="Q8" s="33">
        <f>50-3*$N$1-4*$O$1-2*$P$1</f>
        <v>18</v>
      </c>
      <c r="R8" s="34">
        <f>50-3*$N$1-4*$O$1-3*$P$1</f>
        <v>15</v>
      </c>
      <c r="S8" s="33">
        <f>50-3*$N$1-3*$O$1-$P$1</f>
        <v>26</v>
      </c>
      <c r="T8" s="34">
        <f>50-3*$N$1-3*$O$1-3*$P$1</f>
        <v>20</v>
      </c>
      <c r="U8" s="33">
        <f>50-$N$1</f>
        <v>48</v>
      </c>
      <c r="V8" s="34">
        <f>50-$N$1-$P$1</f>
        <v>45</v>
      </c>
      <c r="W8" s="33">
        <f>50-$N$1-2*$O$1</f>
        <v>38</v>
      </c>
      <c r="X8" s="34">
        <f>50-$N$1-2*$O$1-3*$P$1</f>
        <v>29</v>
      </c>
      <c r="Y8" s="33">
        <f>50-$N$1-3*$O$1-$P$1</f>
        <v>30</v>
      </c>
      <c r="Z8" s="34">
        <f>50-$N$1-3*$O$1-3*$P$1</f>
        <v>24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34</v>
      </c>
      <c r="D9" s="34">
        <f>50-2*$O$1-$P$1</f>
        <v>37</v>
      </c>
      <c r="E9" s="33">
        <f>50-$O$1-2*$P$1</f>
        <v>39</v>
      </c>
      <c r="F9" s="34">
        <f>50-$O$1</f>
        <v>45</v>
      </c>
      <c r="G9" s="33">
        <f>50-$P$1</f>
        <v>47</v>
      </c>
      <c r="H9" s="37">
        <v>50</v>
      </c>
      <c r="I9" s="33">
        <f>50-3*$N$1-2*$O$1-2*$P$1</f>
        <v>28</v>
      </c>
      <c r="J9" s="34">
        <f>50-3*$N$1-2*$O$1-$P$1</f>
        <v>31</v>
      </c>
      <c r="K9" s="33">
        <f>50-3*$N$1-4*$O$1-2*$P$1</f>
        <v>18</v>
      </c>
      <c r="L9" s="34">
        <f>50-3*$N$1-4*$O$1-3*$P$1</f>
        <v>15</v>
      </c>
      <c r="M9" s="33">
        <f>50-3*$N$1-3*$O$1-$P$1</f>
        <v>26</v>
      </c>
      <c r="N9" s="34">
        <f>50-3*$N$1-3*$O$1-3*$P$1</f>
        <v>20</v>
      </c>
      <c r="O9" s="33">
        <f>50-2*$N$1-$O$1-2*$P$1</f>
        <v>35</v>
      </c>
      <c r="P9" s="34">
        <f>50-2*$N$1-$O$1</f>
        <v>41</v>
      </c>
      <c r="Q9" s="33">
        <f>50-2*$N$1-4*$O$1-2*$P$1</f>
        <v>20</v>
      </c>
      <c r="R9" s="34">
        <f>50-2*$N$1-4*$O$1-3*$P$1</f>
        <v>17</v>
      </c>
      <c r="S9" s="33">
        <f>50-2*$N$1-2*$O$1</f>
        <v>36</v>
      </c>
      <c r="T9" s="34">
        <f>50-2*$N$1-2*$O$1-3*$P$1</f>
        <v>27</v>
      </c>
      <c r="U9" s="33">
        <f>50-$N$1-$P$1</f>
        <v>45</v>
      </c>
      <c r="V9" s="34">
        <f>50-$N$1</f>
        <v>48</v>
      </c>
      <c r="W9" s="33">
        <f>50-$N$1-3*$O$1-$P$1</f>
        <v>30</v>
      </c>
      <c r="X9" s="34">
        <f>50-$N$1-3*$O$1-3*$P$1</f>
        <v>24</v>
      </c>
      <c r="Y9" s="33">
        <f>50-$N$1-2*$O$1</f>
        <v>38</v>
      </c>
      <c r="Z9" s="34">
        <f>50-$N$1-2*$O$1-3*$P$1</f>
        <v>29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48</v>
      </c>
      <c r="D10" s="34">
        <f>50-$N$1-$P$1</f>
        <v>45</v>
      </c>
      <c r="E10" s="33">
        <f>50-$N$1-2*$O$1</f>
        <v>38</v>
      </c>
      <c r="F10" s="34">
        <f>50-$N$1-2*$O$1-3*$P$1</f>
        <v>29</v>
      </c>
      <c r="G10" s="33">
        <f>50-$N$1-3*$O$1-$P$1</f>
        <v>30</v>
      </c>
      <c r="H10" s="34">
        <f>50-$N$1-3*$O$1-3*$P$1</f>
        <v>24</v>
      </c>
      <c r="I10" s="37">
        <v>50</v>
      </c>
      <c r="J10" s="34">
        <f>50-$P$1</f>
        <v>47</v>
      </c>
      <c r="K10" s="33">
        <f>50-$O$1</f>
        <v>45</v>
      </c>
      <c r="L10" s="34">
        <f>50-$O$1-2*$P$1</f>
        <v>39</v>
      </c>
      <c r="M10" s="33">
        <f>50-2*$O$1-$P$1</f>
        <v>37</v>
      </c>
      <c r="N10" s="34">
        <f>50-2*$O$1-2*$P$1</f>
        <v>34</v>
      </c>
      <c r="O10" s="33">
        <f>50-2*$N$1-2*$O$1</f>
        <v>36</v>
      </c>
      <c r="P10" s="34">
        <f>50-2*$N$1-2*$O$1-3*$P$1</f>
        <v>27</v>
      </c>
      <c r="Q10" s="33">
        <f>50-2*$N$1-$O$1</f>
        <v>41</v>
      </c>
      <c r="R10" s="34">
        <f>50-2*$N$1-$O$1-2*$P$1</f>
        <v>35</v>
      </c>
      <c r="S10" s="33">
        <f>50-2*$N$1-4*$O$1-3*$P$1</f>
        <v>17</v>
      </c>
      <c r="T10" s="34">
        <f>50-2*$N$1-4*$O$1-2*$P$1</f>
        <v>20</v>
      </c>
      <c r="U10" s="33">
        <f>50-3*$N$1-3*$O$1-$P$1</f>
        <v>26</v>
      </c>
      <c r="V10" s="34">
        <f>50-3*$N$1-3*$O$1-3*$P$1</f>
        <v>20</v>
      </c>
      <c r="W10" s="33">
        <f>50-3*$N$1-2*$O$1-$P$1</f>
        <v>31</v>
      </c>
      <c r="X10" s="34">
        <f>50-3*$N$1-2*$O$1-2*$P$1</f>
        <v>28</v>
      </c>
      <c r="Y10" s="33">
        <f>50-3*$N$1-4*$O$1-3*$P$1</f>
        <v>15</v>
      </c>
      <c r="Z10" s="34">
        <f>50-3*$N$1-4*$O$1-2*$P$1</f>
        <v>18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45</v>
      </c>
      <c r="D11" s="34">
        <f>50-$N$1</f>
        <v>48</v>
      </c>
      <c r="E11" s="33">
        <f>50-$N$1-3*$O$1-$P$1</f>
        <v>30</v>
      </c>
      <c r="F11" s="34">
        <f>50-$N$1-3*$O$1-3*$P$1</f>
        <v>24</v>
      </c>
      <c r="G11" s="33">
        <f>50-$N$1-2*$O$1</f>
        <v>38</v>
      </c>
      <c r="H11" s="34">
        <f>50-$N$1-2*$O$1-3*$P$1</f>
        <v>29</v>
      </c>
      <c r="I11" s="33">
        <f>50-$P$1</f>
        <v>47</v>
      </c>
      <c r="J11" s="37">
        <v>50</v>
      </c>
      <c r="K11" s="33">
        <f>50-2*$O$1-$P$1</f>
        <v>37</v>
      </c>
      <c r="L11" s="34">
        <f>50-2*$O$1-2*$P$1</f>
        <v>34</v>
      </c>
      <c r="M11" s="33">
        <f>50-$O$1</f>
        <v>45</v>
      </c>
      <c r="N11" s="34">
        <f>50-$O$1-2*$P$1</f>
        <v>39</v>
      </c>
      <c r="O11" s="33">
        <f>50-3*$N$1-3*$O$1-$P$1</f>
        <v>26</v>
      </c>
      <c r="P11" s="34">
        <f>50-3*$N$1-3*$O$1-3*$P$1</f>
        <v>20</v>
      </c>
      <c r="Q11" s="33">
        <f>50-3*$N$1-2*$O$1-$P$1</f>
        <v>31</v>
      </c>
      <c r="R11" s="34">
        <f>50-3*$N$1-2*$O$1-2*$P$1</f>
        <v>28</v>
      </c>
      <c r="S11" s="33">
        <f>50-3*$N$1-4*$O$1-3*$P$1</f>
        <v>15</v>
      </c>
      <c r="T11" s="34">
        <f>50-3*$N$1-4*$O$1-2*$P$1</f>
        <v>18</v>
      </c>
      <c r="U11" s="33">
        <f>50-2*$N$1-2*$O$1</f>
        <v>36</v>
      </c>
      <c r="V11" s="34">
        <f>50-2*$N$1-2*$O$1-3*$P$1</f>
        <v>27</v>
      </c>
      <c r="W11" s="33">
        <f>50-2*$N$1-$O$1</f>
        <v>41</v>
      </c>
      <c r="X11" s="34">
        <f>50-2*$N$1-$O$1-2*$P$1</f>
        <v>35</v>
      </c>
      <c r="Y11" s="33">
        <f>50-2*$N$1-4*$O$1-3*$P$1</f>
        <v>17</v>
      </c>
      <c r="Z11" s="34">
        <f>50-2*$N$1-4*$O$1-2*$P$1</f>
        <v>20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41</v>
      </c>
      <c r="D12" s="34">
        <f>50-2*$N$1-$O$1-2*$P$1</f>
        <v>35</v>
      </c>
      <c r="E12" s="33">
        <f>50-2*$N$1-2*$O$1</f>
        <v>36</v>
      </c>
      <c r="F12" s="34">
        <f>50-2*$N$1-2*$O$1-3*$P$1</f>
        <v>27</v>
      </c>
      <c r="G12" s="33">
        <f>50-2*$N$1-4*$O$1-2*$P$1</f>
        <v>20</v>
      </c>
      <c r="H12" s="34">
        <f>50-2*$N$1-4*$O$1-3*$P$1</f>
        <v>17</v>
      </c>
      <c r="I12" s="33">
        <f>50-$O$1</f>
        <v>45</v>
      </c>
      <c r="J12" s="34">
        <f>50-$O$1-2*$P$1</f>
        <v>39</v>
      </c>
      <c r="K12" s="37">
        <v>50</v>
      </c>
      <c r="L12" s="34">
        <f>50-$P$1</f>
        <v>47</v>
      </c>
      <c r="M12" s="33">
        <f>50-2*$O$1-2*$P$1</f>
        <v>34</v>
      </c>
      <c r="N12" s="34">
        <f>50-2*$O$1-$P$1</f>
        <v>37</v>
      </c>
      <c r="O12" s="33">
        <f>50-$N$1-2*$O$1</f>
        <v>38</v>
      </c>
      <c r="P12" s="34">
        <f>50-$N$1-2*$O$1-3*$P$1</f>
        <v>29</v>
      </c>
      <c r="Q12" s="33">
        <f>50-$N$1</f>
        <v>48</v>
      </c>
      <c r="R12" s="34">
        <f>50-$N$1-$P$1</f>
        <v>45</v>
      </c>
      <c r="S12" s="33">
        <f>50-$N$1-3*$O$1-3*$P$1</f>
        <v>24</v>
      </c>
      <c r="T12" s="34">
        <f>50-$N$1-3*$O$1-$P$1</f>
        <v>30</v>
      </c>
      <c r="U12" s="33">
        <f>50-3*$N$1-4*$O$1-2*$P$1</f>
        <v>18</v>
      </c>
      <c r="V12" s="34">
        <f>50-3*$N$1-4*$O$1-3*$P$1</f>
        <v>15</v>
      </c>
      <c r="W12" s="33">
        <f>50-3*$N$1-2*$O$1-2*$P$1</f>
        <v>28</v>
      </c>
      <c r="X12" s="34">
        <f>50-3*$N$1-2*$O$1-$P$1</f>
        <v>31</v>
      </c>
      <c r="Y12" s="33">
        <f>50-3*$N$1-3*$O$1-3*$P$1</f>
        <v>20</v>
      </c>
      <c r="Z12" s="34">
        <f>50-3*$N$1-3*$O$1-$P$1</f>
        <v>26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31</v>
      </c>
      <c r="D13" s="34">
        <f>50-3*$N$1-2*$O$1-2*$P$1</f>
        <v>28</v>
      </c>
      <c r="E13" s="33">
        <f>50-3*$N$1-3*$O$1-$P$1</f>
        <v>26</v>
      </c>
      <c r="F13" s="34">
        <f>50-3*$N$1-3*$O$1-3*$P$1</f>
        <v>20</v>
      </c>
      <c r="G13" s="33">
        <f>50-3*$N$1-4*$O$1-2*$P$1</f>
        <v>18</v>
      </c>
      <c r="H13" s="34">
        <f>50-3*$N$1-4*$O$1-3*$P$1</f>
        <v>15</v>
      </c>
      <c r="I13" s="33">
        <f>50-2*$O$1-$P$1</f>
        <v>37</v>
      </c>
      <c r="J13" s="34">
        <f>50-2*$O$1-2*$P$1</f>
        <v>34</v>
      </c>
      <c r="K13" s="33">
        <f>50-$P$1</f>
        <v>47</v>
      </c>
      <c r="L13" s="37">
        <v>50</v>
      </c>
      <c r="M13" s="33">
        <f>50-$O$1-2*$P$1</f>
        <v>39</v>
      </c>
      <c r="N13" s="34">
        <f>50-$O$1</f>
        <v>45</v>
      </c>
      <c r="O13" s="33">
        <f>50-$N$1-3*$O$1-$P$1</f>
        <v>30</v>
      </c>
      <c r="P13" s="34">
        <f>50-$N$1-3*$O$1-3*$P$1</f>
        <v>24</v>
      </c>
      <c r="Q13" s="33">
        <f>50-$N$1-$P$1</f>
        <v>45</v>
      </c>
      <c r="R13" s="34">
        <f>50-$N$1</f>
        <v>48</v>
      </c>
      <c r="S13" s="33">
        <f>50-$N$1-2*$O$1-3*$P$1</f>
        <v>29</v>
      </c>
      <c r="T13" s="34">
        <f>50-$N$1-2*$O$1</f>
        <v>38</v>
      </c>
      <c r="U13" s="33">
        <f>50-2*$N$1-4*$O$1-2*$P$1</f>
        <v>20</v>
      </c>
      <c r="V13" s="34">
        <f>50-2*$N$1-4*$O$1-3*$P$1</f>
        <v>17</v>
      </c>
      <c r="W13" s="33">
        <f>50-2*$N$1-$O$1-2*$P$1</f>
        <v>35</v>
      </c>
      <c r="X13" s="34">
        <f>50-2*$N$1-$O$1</f>
        <v>41</v>
      </c>
      <c r="Y13" s="33">
        <f>50-2*$N$1-2*$O$1-3*$P$1</f>
        <v>27</v>
      </c>
      <c r="Z13" s="34">
        <f>50-2*$N$1-2*$O$1</f>
        <v>36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35</v>
      </c>
      <c r="D14" s="34">
        <f>50-2*$N$1-$O$1</f>
        <v>41</v>
      </c>
      <c r="E14" s="33">
        <f>50-2*$N$1-4*$O$1-2*$P$1</f>
        <v>20</v>
      </c>
      <c r="F14" s="34">
        <f>50-2*$N$1-4*$O$1-3*$P$1</f>
        <v>17</v>
      </c>
      <c r="G14" s="33">
        <f>50-2*$N$1-2*$O$1</f>
        <v>36</v>
      </c>
      <c r="H14" s="34">
        <f>50-2*$N$1-2*$O$1-3*$P$1</f>
        <v>27</v>
      </c>
      <c r="I14" s="33">
        <f>50-$O$1-2*$P$1</f>
        <v>39</v>
      </c>
      <c r="J14" s="34">
        <f>50-$O$1</f>
        <v>45</v>
      </c>
      <c r="K14" s="33">
        <f>50-2*$O$1-2*$P$1</f>
        <v>34</v>
      </c>
      <c r="L14" s="34">
        <f>50-2*$O$1-$P$1</f>
        <v>37</v>
      </c>
      <c r="M14" s="37">
        <v>50</v>
      </c>
      <c r="N14" s="34">
        <f>50-$P$1</f>
        <v>47</v>
      </c>
      <c r="O14" s="33">
        <f>50-3*$N$1-4*$O$1-2*$P$1</f>
        <v>18</v>
      </c>
      <c r="P14" s="34">
        <f>50-3*$N$1-4*$O$1-3*$P$1</f>
        <v>15</v>
      </c>
      <c r="Q14" s="33">
        <f>50-3*$N$1-2*$O$1-2*$P$1</f>
        <v>28</v>
      </c>
      <c r="R14" s="34">
        <f>50-3*$N$1-2*$O$1-$P$1</f>
        <v>31</v>
      </c>
      <c r="S14" s="33">
        <f>50-3*$N$1-3*$O$1-3*$P$1</f>
        <v>20</v>
      </c>
      <c r="T14" s="34">
        <f>50-3*$N$1-3*$O$1-$P$1</f>
        <v>26</v>
      </c>
      <c r="U14" s="33">
        <f>50-$N$1-2*$O$1</f>
        <v>38</v>
      </c>
      <c r="V14" s="34">
        <f>50-$N$1-2*$O$1-3*$P$1</f>
        <v>29</v>
      </c>
      <c r="W14" s="33">
        <f>50-$N$1</f>
        <v>48</v>
      </c>
      <c r="X14" s="34">
        <f>50-$N$1-$P$1</f>
        <v>45</v>
      </c>
      <c r="Y14" s="33">
        <f>50-$N$1-3*$O$1-3*$P$1</f>
        <v>24</v>
      </c>
      <c r="Z14" s="34">
        <f>50-$N$1-3*$O$1-$P$1</f>
        <v>30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28</v>
      </c>
      <c r="D15" s="34">
        <f>50-3*$N$1-2*$O$1-$P$1</f>
        <v>31</v>
      </c>
      <c r="E15" s="33">
        <f>50-3*$N$1-4*$O$1-2*$P$1</f>
        <v>18</v>
      </c>
      <c r="F15" s="34">
        <f>50-3*$N$1-4*$O$1-3*$P$1</f>
        <v>15</v>
      </c>
      <c r="G15" s="33">
        <f>50-3*$N$1-3*$O$1-$P$1</f>
        <v>26</v>
      </c>
      <c r="H15" s="34">
        <f>50-3*$N$1-3*$O$1-3*$P$1</f>
        <v>20</v>
      </c>
      <c r="I15" s="33">
        <f>50-2*$O$1-2*$P$1</f>
        <v>34</v>
      </c>
      <c r="J15" s="34">
        <f>50-2*$O$1-$P$1</f>
        <v>37</v>
      </c>
      <c r="K15" s="33">
        <f>50-$O$1-2*$P$1</f>
        <v>39</v>
      </c>
      <c r="L15" s="34">
        <f>50-$O$1</f>
        <v>45</v>
      </c>
      <c r="M15" s="33">
        <f>50-$P$1</f>
        <v>47</v>
      </c>
      <c r="N15" s="37">
        <v>50</v>
      </c>
      <c r="O15" s="33">
        <f>50-2*$N$1-4*$O$1-2*$P$1</f>
        <v>20</v>
      </c>
      <c r="P15" s="34">
        <f>50-2*$N$1-4*$O$1-3*$P$1</f>
        <v>17</v>
      </c>
      <c r="Q15" s="33">
        <f>50-2*$N$1-$O$1-2*$P$1</f>
        <v>35</v>
      </c>
      <c r="R15" s="34">
        <f>50-2*$N$1-$O$1</f>
        <v>41</v>
      </c>
      <c r="S15" s="33">
        <f>50-2*$N$1-2*$O$1-3*$P$1</f>
        <v>27</v>
      </c>
      <c r="T15" s="34">
        <f>50-2*$N$1-2*$O$1</f>
        <v>36</v>
      </c>
      <c r="U15" s="33">
        <f>50-$N$1-3*$O$1-$P$1</f>
        <v>30</v>
      </c>
      <c r="V15" s="34">
        <f>50-$N$1-3*$O$1-3*$P$1</f>
        <v>24</v>
      </c>
      <c r="W15" s="33">
        <f>50-$N$1-$P$1</f>
        <v>45</v>
      </c>
      <c r="X15" s="34">
        <f>50-$N$1</f>
        <v>48</v>
      </c>
      <c r="Y15" s="33">
        <f>50-$N$1-2*$O$1-3*$P$1</f>
        <v>29</v>
      </c>
      <c r="Z15" s="34">
        <f>50-$N$1-2*$O$1</f>
        <v>38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38</v>
      </c>
      <c r="D16" s="34">
        <f>50-$N$1-2*$O$1-3*$P$1</f>
        <v>29</v>
      </c>
      <c r="E16" s="33">
        <f>50-$N$1</f>
        <v>48</v>
      </c>
      <c r="F16" s="34">
        <f>50-$N$1-$P$1</f>
        <v>45</v>
      </c>
      <c r="G16" s="33">
        <f>50-$N$1-3*$O$1-3*$P$1</f>
        <v>24</v>
      </c>
      <c r="H16" s="34">
        <f>50-$N$1-3*$O$1-$P$1</f>
        <v>30</v>
      </c>
      <c r="I16" s="33">
        <f>50-2*$N$1-2*$O$1</f>
        <v>36</v>
      </c>
      <c r="J16" s="34">
        <f>50-2*$N$1-2*$O$1-3*$P$1</f>
        <v>27</v>
      </c>
      <c r="K16" s="33">
        <f>50-2*$N$1-$O$1</f>
        <v>41</v>
      </c>
      <c r="L16" s="34">
        <f>50-2*$N$1-$O$1-2*$P$1</f>
        <v>35</v>
      </c>
      <c r="M16" s="33">
        <f>50-2*$N$1-4*$O$1-3*$P$1</f>
        <v>17</v>
      </c>
      <c r="N16" s="34">
        <f>50-2*$N$1-4*$O$1-2*$P$1</f>
        <v>20</v>
      </c>
      <c r="O16" s="37">
        <v>50</v>
      </c>
      <c r="P16" s="34">
        <f>50-$P$1</f>
        <v>47</v>
      </c>
      <c r="Q16" s="33">
        <f>50-$O$1</f>
        <v>45</v>
      </c>
      <c r="R16" s="34">
        <f>50-$O$1-2*$P$1</f>
        <v>39</v>
      </c>
      <c r="S16" s="33">
        <f>50-2*$O$1-$P$1</f>
        <v>37</v>
      </c>
      <c r="T16" s="34">
        <f>50-2*$O$1-2*$P$1</f>
        <v>34</v>
      </c>
      <c r="U16" s="33">
        <f>50-3*$N$1-3*$O$1-3*$P$1</f>
        <v>20</v>
      </c>
      <c r="V16" s="34">
        <f>50-3*$N$1-3*$O$1-$P$1</f>
        <v>26</v>
      </c>
      <c r="W16" s="33">
        <f>50-3*$N$1-4*$O$1-3*$P$1</f>
        <v>15</v>
      </c>
      <c r="X16" s="34">
        <f>50-3*$N$1-4*$O$1-2*$P$1</f>
        <v>18</v>
      </c>
      <c r="Y16" s="33">
        <f>50-3*$N$1-2*$O$1-$P$1</f>
        <v>31</v>
      </c>
      <c r="Z16" s="34">
        <f>50-3*$N$1-2*$O$1-2*$P$1</f>
        <v>28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30</v>
      </c>
      <c r="D17" s="34">
        <f>50-$N$1-3*$O$1-3*$P$1</f>
        <v>24</v>
      </c>
      <c r="E17" s="33">
        <f>50-$N$1-$P$1</f>
        <v>45</v>
      </c>
      <c r="F17" s="34">
        <f>50-$N$1</f>
        <v>48</v>
      </c>
      <c r="G17" s="33">
        <f>50-$N$1-2*$O$1-3*$P$1</f>
        <v>29</v>
      </c>
      <c r="H17" s="34">
        <f>50-$N$1-2*$O$1</f>
        <v>38</v>
      </c>
      <c r="I17" s="33">
        <f>50-3*$N$1-3*$O$1-$P$1</f>
        <v>26</v>
      </c>
      <c r="J17" s="34">
        <f>50-3*$N$1-3*$O$1-3*$P$1</f>
        <v>20</v>
      </c>
      <c r="K17" s="33">
        <f>50-3*$N$1-2*$O$1-$P$1</f>
        <v>31</v>
      </c>
      <c r="L17" s="34">
        <f>50-3*$N$1-2*$O$1-2*$P$1</f>
        <v>28</v>
      </c>
      <c r="M17" s="33">
        <f>50-3*$N$1-4*$O$1-3*$P$1</f>
        <v>15</v>
      </c>
      <c r="N17" s="34">
        <f>50-3*$N$1-4*$O$1-2*$P$1</f>
        <v>18</v>
      </c>
      <c r="O17" s="33">
        <f>50-$P$1</f>
        <v>47</v>
      </c>
      <c r="P17" s="37">
        <v>50</v>
      </c>
      <c r="Q17" s="33">
        <f>50-2*$O$1-$P$1</f>
        <v>37</v>
      </c>
      <c r="R17" s="34">
        <f>50-2*$O$1-2*$P$1</f>
        <v>34</v>
      </c>
      <c r="S17" s="33">
        <f>50-$O$1</f>
        <v>45</v>
      </c>
      <c r="T17" s="34">
        <f>50-$O$1-2*$P$1</f>
        <v>39</v>
      </c>
      <c r="U17" s="33">
        <f>50-2*$N$1-2*$O$1-3*$P$1</f>
        <v>27</v>
      </c>
      <c r="V17" s="34">
        <f>50-2*$N$1-2*$O$1</f>
        <v>36</v>
      </c>
      <c r="W17" s="33">
        <f>50-2*$N$1-4*$O$1-3*$P$1</f>
        <v>17</v>
      </c>
      <c r="X17" s="34">
        <f>50-2*$N$1-4*$O$1-2*$P$1</f>
        <v>20</v>
      </c>
      <c r="Y17" s="33">
        <f>50-2*$N$1-$O$1</f>
        <v>41</v>
      </c>
      <c r="Z17" s="34">
        <f>50-2*$N$1-$O$1-2*$P$1</f>
        <v>35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36</v>
      </c>
      <c r="D18" s="34">
        <f>50-2*$N$1-2*$O$1-3*$P$1</f>
        <v>27</v>
      </c>
      <c r="E18" s="33">
        <f>50-2*$N$1-$O$1</f>
        <v>41</v>
      </c>
      <c r="F18" s="34">
        <f>50-2*$N$1-$O$1-2*$P$1</f>
        <v>35</v>
      </c>
      <c r="G18" s="33">
        <f>50-2*$N$1-4*$O$1-3*$P$1</f>
        <v>17</v>
      </c>
      <c r="H18" s="34">
        <f>50-2*$N$1-4*$O$1-2*$P$1</f>
        <v>20</v>
      </c>
      <c r="I18" s="33">
        <f>50-$N$1-2*$O$1</f>
        <v>38</v>
      </c>
      <c r="J18" s="34">
        <f>50-$N$1-2*$O$1-3*$P$1</f>
        <v>29</v>
      </c>
      <c r="K18" s="33">
        <f>50-$N$1</f>
        <v>48</v>
      </c>
      <c r="L18" s="34">
        <f>50-$N$1-$P$1</f>
        <v>45</v>
      </c>
      <c r="M18" s="33">
        <f>50-$N$1-3*$O$1-3*$P$1</f>
        <v>24</v>
      </c>
      <c r="N18" s="34">
        <f>50-$N$1-3*$O$1-$P$1</f>
        <v>30</v>
      </c>
      <c r="O18" s="33">
        <f>50-$O$1</f>
        <v>45</v>
      </c>
      <c r="P18" s="34">
        <f>50-$O$1-2*$P$1</f>
        <v>39</v>
      </c>
      <c r="Q18" s="37">
        <v>50</v>
      </c>
      <c r="R18" s="34">
        <f>50-$P$1</f>
        <v>47</v>
      </c>
      <c r="S18" s="33">
        <f>50-2*$O$1-2*$P$1</f>
        <v>34</v>
      </c>
      <c r="T18" s="34">
        <f>50-2*$O$1-$P$1</f>
        <v>37</v>
      </c>
      <c r="U18" s="33">
        <f>50-3*$N$1-4*$O$1-3*$P$1</f>
        <v>15</v>
      </c>
      <c r="V18" s="34">
        <f>50-3*$N$1-4*$O$1-2*$P$1</f>
        <v>18</v>
      </c>
      <c r="W18" s="33">
        <f>50-3*$N$1-3*$O$1-3*$P$1</f>
        <v>20</v>
      </c>
      <c r="X18" s="34">
        <f>50-3*$N$1-3*$O$1-$P$1</f>
        <v>26</v>
      </c>
      <c r="Y18" s="33">
        <f>50-3*$N$1-2*$O$1-2*$P$1</f>
        <v>28</v>
      </c>
      <c r="Z18" s="34">
        <f>50-3*$N$1-2*$O$1-$P$1</f>
        <v>31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26</v>
      </c>
      <c r="D19" s="34">
        <f>50-3*$N$1-3*$O$1-3*$P$1</f>
        <v>20</v>
      </c>
      <c r="E19" s="33">
        <f>50-3*$N$1-2*$O$1-$P$1</f>
        <v>31</v>
      </c>
      <c r="F19" s="34">
        <f>50-3*$N$1-2*$O$1-2*$P$1</f>
        <v>28</v>
      </c>
      <c r="G19" s="33">
        <f>50-3*$N$1-4*$O$1-3*$P$1</f>
        <v>15</v>
      </c>
      <c r="H19" s="34">
        <f>50-3*$N$1-4*$O$1-2*$P$1</f>
        <v>18</v>
      </c>
      <c r="I19" s="33">
        <f>50-$N$1-3*$O$1-$P$1</f>
        <v>30</v>
      </c>
      <c r="J19" s="34">
        <f>50-$N$1-3*$O$1-3*$P$1</f>
        <v>24</v>
      </c>
      <c r="K19" s="33">
        <f>50-$N$1-$P$1</f>
        <v>45</v>
      </c>
      <c r="L19" s="34">
        <f>50-$N$1</f>
        <v>48</v>
      </c>
      <c r="M19" s="33">
        <f>50-$N$1-2*$O$1-3*$P$1</f>
        <v>29</v>
      </c>
      <c r="N19" s="34">
        <f>50-$N$1-2*$O$1</f>
        <v>38</v>
      </c>
      <c r="O19" s="33">
        <f>50-2*$O$1-$P$1</f>
        <v>37</v>
      </c>
      <c r="P19" s="34">
        <f>50-2*$O$1-2*$P$1</f>
        <v>34</v>
      </c>
      <c r="Q19" s="33">
        <f>50-$P$1</f>
        <v>47</v>
      </c>
      <c r="R19" s="37">
        <v>50</v>
      </c>
      <c r="S19" s="33">
        <f>50-$O$1-2*$P$1</f>
        <v>39</v>
      </c>
      <c r="T19" s="34">
        <f>50-$O$1</f>
        <v>45</v>
      </c>
      <c r="U19" s="33">
        <f>50-2*$N$1-4*$O$1-3*$P$1</f>
        <v>17</v>
      </c>
      <c r="V19" s="34">
        <f>50-2*$N$1-4*$O$1-2*$P$1</f>
        <v>20</v>
      </c>
      <c r="W19" s="33">
        <f>50-2*$N$1-2*$O$1-3*$P$1</f>
        <v>27</v>
      </c>
      <c r="X19" s="34">
        <f>50-2*$N$1-2*$O$1</f>
        <v>36</v>
      </c>
      <c r="Y19" s="33">
        <f>50-2*$N$1-$O$1-2*$P$1</f>
        <v>35</v>
      </c>
      <c r="Z19" s="34">
        <f>50-2*$N$1-$O$1</f>
        <v>41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20</v>
      </c>
      <c r="D20" s="34">
        <f>50-2*$N$1-4*$O$1-3*$P$1</f>
        <v>17</v>
      </c>
      <c r="E20" s="33">
        <f>50-2*$N$1-$O$1-2*$P$1</f>
        <v>35</v>
      </c>
      <c r="F20" s="34">
        <f>50-2*$N$1-$O$1</f>
        <v>41</v>
      </c>
      <c r="G20" s="33">
        <f>50-2*$N$1-2*$O$1-3*$P$1</f>
        <v>27</v>
      </c>
      <c r="H20" s="34">
        <f>50-2*$N$1-2*$O$1</f>
        <v>36</v>
      </c>
      <c r="I20" s="33">
        <f>50-3*$N$1-4*$O$1-2*$P$1</f>
        <v>18</v>
      </c>
      <c r="J20" s="34">
        <f>50-3*$N$1-4*$O$1-3*$P$1</f>
        <v>15</v>
      </c>
      <c r="K20" s="33">
        <f>50-3*$N$1-2*$O$1-2*$P$1</f>
        <v>28</v>
      </c>
      <c r="L20" s="34">
        <f>50-3*$N$1-2*$O$1-$P$1</f>
        <v>31</v>
      </c>
      <c r="M20" s="33">
        <f>50-3*$N$1-3*$O$1-3*$P$1</f>
        <v>20</v>
      </c>
      <c r="N20" s="34">
        <f>50-3*$N$1-3*$O$1-$P$1</f>
        <v>26</v>
      </c>
      <c r="O20" s="33">
        <f>50-$O$1-2*$P$1</f>
        <v>39</v>
      </c>
      <c r="P20" s="34">
        <f>50-$O$1</f>
        <v>45</v>
      </c>
      <c r="Q20" s="33">
        <f>50-2*$O$1-2*$P$1</f>
        <v>34</v>
      </c>
      <c r="R20" s="34">
        <f>50-2*$O$1-$P$1</f>
        <v>37</v>
      </c>
      <c r="S20" s="37">
        <v>50</v>
      </c>
      <c r="T20" s="34">
        <f>50-$P$1</f>
        <v>47</v>
      </c>
      <c r="U20" s="33">
        <f>50-$N$1-2*$O$1-3*$P$1</f>
        <v>29</v>
      </c>
      <c r="V20" s="34">
        <f>50-$N$1-2*$O$1</f>
        <v>38</v>
      </c>
      <c r="W20" s="33">
        <f>50-$N$1-3*$O$1-3*$P$1</f>
        <v>24</v>
      </c>
      <c r="X20" s="34">
        <f>50-$N$1-3*$O$1-$P$1</f>
        <v>30</v>
      </c>
      <c r="Y20" s="33">
        <f>50-$N$1</f>
        <v>48</v>
      </c>
      <c r="Z20" s="34">
        <f>50-$N$1-$P$1</f>
        <v>45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18</v>
      </c>
      <c r="D21" s="34">
        <f>50-3*$N$1-4*$O$1-3*$P$1</f>
        <v>15</v>
      </c>
      <c r="E21" s="33">
        <f>50-3*$N$1-2*$O$1-2*$P$1</f>
        <v>28</v>
      </c>
      <c r="F21" s="34">
        <f>50-3*$N$1-2*$O$1-$P$1</f>
        <v>31</v>
      </c>
      <c r="G21" s="33">
        <f>50-3*$N$1-3*$O$1-3*$P$1</f>
        <v>20</v>
      </c>
      <c r="H21" s="34">
        <f>50-3*$N$1-3*$O$1-$P$1</f>
        <v>26</v>
      </c>
      <c r="I21" s="33">
        <f>50-2*$N$1-4*$O$1-2*$P$1</f>
        <v>20</v>
      </c>
      <c r="J21" s="34">
        <f>50-2*$N$1-4*$O$1-3*$P$1</f>
        <v>17</v>
      </c>
      <c r="K21" s="33">
        <f>50-2*$N$1-$O$1-2*$P$1</f>
        <v>35</v>
      </c>
      <c r="L21" s="34">
        <f>50-2*$N$1-$O$1</f>
        <v>41</v>
      </c>
      <c r="M21" s="33">
        <f>50-2*$N$1-2*$O$1-3*$P$1</f>
        <v>27</v>
      </c>
      <c r="N21" s="34">
        <f>50-2*$N$1-2*$O$1</f>
        <v>36</v>
      </c>
      <c r="O21" s="33">
        <f>50-2*$O$1-2*$P$1</f>
        <v>34</v>
      </c>
      <c r="P21" s="34">
        <f>50-2*$O$1-$P$1</f>
        <v>37</v>
      </c>
      <c r="Q21" s="33">
        <f>50-$O$1-2*$P$1</f>
        <v>39</v>
      </c>
      <c r="R21" s="34">
        <f>50-$O$1</f>
        <v>45</v>
      </c>
      <c r="S21" s="33">
        <f>50-$P$1</f>
        <v>47</v>
      </c>
      <c r="T21" s="37">
        <v>50</v>
      </c>
      <c r="U21" s="33">
        <f>50-$N$1-3*$O$1-3*$P$1</f>
        <v>24</v>
      </c>
      <c r="V21" s="34">
        <f>50-$N$1-3*$O$1-$P$1</f>
        <v>30</v>
      </c>
      <c r="W21" s="33">
        <f>50-$N$1-2*$O$1-3*$P$1</f>
        <v>29</v>
      </c>
      <c r="X21" s="34">
        <f>50-$N$1-2*$O$1</f>
        <v>38</v>
      </c>
      <c r="Y21" s="33">
        <f>50-$N$1-$P$1</f>
        <v>45</v>
      </c>
      <c r="Z21" s="34">
        <f>50-$N$1</f>
        <v>48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29</v>
      </c>
      <c r="D22" s="34">
        <f>50-$N$1-2*$O$1</f>
        <v>38</v>
      </c>
      <c r="E22" s="33">
        <f>50-$N$1-3*$O$1-3*$P$1</f>
        <v>24</v>
      </c>
      <c r="F22" s="34">
        <f>50-$N$1-3*$O$1-$P$1</f>
        <v>30</v>
      </c>
      <c r="G22" s="33">
        <f>50-$N$1</f>
        <v>48</v>
      </c>
      <c r="H22" s="34">
        <f>50-$N$1-$P$1</f>
        <v>45</v>
      </c>
      <c r="I22" s="33">
        <f>50-2*$N$1-2*$O$1-3*$P$1</f>
        <v>27</v>
      </c>
      <c r="J22" s="34">
        <f>50-2*$N$1-2*$O$1</f>
        <v>36</v>
      </c>
      <c r="K22" s="33">
        <f>50-2*$N$1-4*$O$1-3*$P$1</f>
        <v>17</v>
      </c>
      <c r="L22" s="34">
        <f>50-2*$N$1-4*$O$1-2*$P$1</f>
        <v>20</v>
      </c>
      <c r="M22" s="33">
        <f>50-2*$N$1-$O$1</f>
        <v>41</v>
      </c>
      <c r="N22" s="34">
        <f>50-2*$N$1-$O$1-2*$P$1</f>
        <v>35</v>
      </c>
      <c r="O22" s="33">
        <f>50-3*$N$1-3*$O$1-3*$P$1</f>
        <v>20</v>
      </c>
      <c r="P22" s="34">
        <f>50-3*$N$1-3*$O$1-$P$1</f>
        <v>26</v>
      </c>
      <c r="Q22" s="33">
        <f>50-3*$N$1-4*$O$1-3*$P$1</f>
        <v>15</v>
      </c>
      <c r="R22" s="34">
        <f>50-3*$N$1-4*$O$1-2*$P$1</f>
        <v>18</v>
      </c>
      <c r="S22" s="33">
        <f>50-3*$N$1-2*$O$1-$P$1</f>
        <v>31</v>
      </c>
      <c r="T22" s="34">
        <f>50-3*$N$1-2*$O$1-2*$P$1</f>
        <v>28</v>
      </c>
      <c r="U22" s="37">
        <v>50</v>
      </c>
      <c r="V22" s="34">
        <f>50-$P$1</f>
        <v>47</v>
      </c>
      <c r="W22" s="33">
        <f>50-$O$1</f>
        <v>45</v>
      </c>
      <c r="X22" s="34">
        <f>50-$O$1-2*$P$1</f>
        <v>39</v>
      </c>
      <c r="Y22" s="33">
        <f>50-2*$O$1-$P$1</f>
        <v>37</v>
      </c>
      <c r="Z22" s="34">
        <f>50-2*$O$1-2*$P$1</f>
        <v>34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24</v>
      </c>
      <c r="D23" s="34">
        <f>50-$N$1-3*$O$1-$P$1</f>
        <v>30</v>
      </c>
      <c r="E23" s="33">
        <f>50-$N$1-2*$O$1-3*$P$1</f>
        <v>29</v>
      </c>
      <c r="F23" s="34">
        <f>50-$N$1-2*$O$1</f>
        <v>38</v>
      </c>
      <c r="G23" s="33">
        <f>50-$N$1-$P$1</f>
        <v>45</v>
      </c>
      <c r="H23" s="34">
        <f>50-$N$1</f>
        <v>48</v>
      </c>
      <c r="I23" s="33">
        <f>50-3*$N$1-3*$O$1-3*$P$1</f>
        <v>20</v>
      </c>
      <c r="J23" s="34">
        <f>50-3*$N$1-3*$O$1-$P$1</f>
        <v>26</v>
      </c>
      <c r="K23" s="33">
        <f>50-3*$N$1-4*$O$1-3*$P$1</f>
        <v>15</v>
      </c>
      <c r="L23" s="34">
        <f>50-3*$N$1-4*$O$1-2*$P$1</f>
        <v>18</v>
      </c>
      <c r="M23" s="33">
        <f>50-3*$N$1-2*$O$1-$P$1</f>
        <v>31</v>
      </c>
      <c r="N23" s="34">
        <f>50-3*$N$1-2*$O$1-2*$P$1</f>
        <v>28</v>
      </c>
      <c r="O23" s="33">
        <f>50-2*$N$1-2*$O$1-3*$P$1</f>
        <v>27</v>
      </c>
      <c r="P23" s="34">
        <f>50-2*$N$1-2*$O$1</f>
        <v>36</v>
      </c>
      <c r="Q23" s="33">
        <f>50-2*$N$1-4*$O$1-3*$P$1</f>
        <v>17</v>
      </c>
      <c r="R23" s="34">
        <f>50-2*$N$1-4*$O$1-2*$P$1</f>
        <v>20</v>
      </c>
      <c r="S23" s="33">
        <f>50-2*$N$1-$O$1</f>
        <v>41</v>
      </c>
      <c r="T23" s="34">
        <f>50-2*$N$1-$O$1-2*$P$1</f>
        <v>35</v>
      </c>
      <c r="U23" s="33">
        <f>50-$P$1</f>
        <v>47</v>
      </c>
      <c r="V23" s="37">
        <v>50</v>
      </c>
      <c r="W23" s="33">
        <f>50-2*$O$1-$P$1</f>
        <v>37</v>
      </c>
      <c r="X23" s="34">
        <f>50-2*$O$1-2*$P$1</f>
        <v>34</v>
      </c>
      <c r="Y23" s="33">
        <f>50-$O$1</f>
        <v>45</v>
      </c>
      <c r="Z23" s="34">
        <f>50-$O$1-2*$P$1</f>
        <v>39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27</v>
      </c>
      <c r="D24" s="34">
        <f>50-2*$N$1-2*$O$1</f>
        <v>36</v>
      </c>
      <c r="E24" s="33">
        <f>50-2*$N$1-4*$O$1-3*$P$1</f>
        <v>17</v>
      </c>
      <c r="F24" s="34">
        <f>50-2*$N$1-4*$O$1-2*$P$1</f>
        <v>20</v>
      </c>
      <c r="G24" s="33">
        <f>50-2*$N$1-$O$1</f>
        <v>41</v>
      </c>
      <c r="H24" s="34">
        <f>50-2*$N$1-$O$1-2*$P$1</f>
        <v>35</v>
      </c>
      <c r="I24" s="33">
        <f>50-$N$1-2*$O$1-3*$P$1</f>
        <v>29</v>
      </c>
      <c r="J24" s="34">
        <f>50-$N$1-2*$O$1</f>
        <v>38</v>
      </c>
      <c r="K24" s="33">
        <f>50-$N$1-3*$O$1-3*$P$1</f>
        <v>24</v>
      </c>
      <c r="L24" s="34">
        <f>50-$N$1-3*$O$1-$P$1</f>
        <v>30</v>
      </c>
      <c r="M24" s="33">
        <f>50-$N$1</f>
        <v>48</v>
      </c>
      <c r="N24" s="34">
        <f>50-$N$1-$P$1</f>
        <v>45</v>
      </c>
      <c r="O24" s="33">
        <f>50-3*$N$1-4*$O$1-3*$P$1</f>
        <v>15</v>
      </c>
      <c r="P24" s="34">
        <f>50-3*$N$1-4*$O$1-2*$P$1</f>
        <v>18</v>
      </c>
      <c r="Q24" s="33">
        <f>50-3*$N$1-3*$O$1-3*$P$1</f>
        <v>20</v>
      </c>
      <c r="R24" s="34">
        <f>50-3*$N$1-3*$O$1-$P$1</f>
        <v>26</v>
      </c>
      <c r="S24" s="33">
        <f>50-3*$N$1-2*$O$1-2*$P$1</f>
        <v>28</v>
      </c>
      <c r="T24" s="34">
        <f>50-3*$N$1-2*$O$1-$P$1</f>
        <v>31</v>
      </c>
      <c r="U24" s="33">
        <f>50-$O$1</f>
        <v>45</v>
      </c>
      <c r="V24" s="34">
        <f>50-$O$1-2*$P$1</f>
        <v>39</v>
      </c>
      <c r="W24" s="37">
        <v>50</v>
      </c>
      <c r="X24" s="34">
        <f>50-$P$1</f>
        <v>47</v>
      </c>
      <c r="Y24" s="33">
        <f>50-2*$O$1-2*$P$1</f>
        <v>34</v>
      </c>
      <c r="Z24" s="34">
        <f>50-2*$O$1-$P$1</f>
        <v>37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20</v>
      </c>
      <c r="D25" s="34">
        <f>50-3*$N$1-3*$O$1-$P$1</f>
        <v>26</v>
      </c>
      <c r="E25" s="33">
        <f>50-3*$N$1-4*$O$1-3*$P$1</f>
        <v>15</v>
      </c>
      <c r="F25" s="34">
        <f>50-3*$N$1-4*$O$1-2*$P$1</f>
        <v>18</v>
      </c>
      <c r="G25" s="33">
        <f>50-3*$N$1-2*$O$1-$P$1</f>
        <v>31</v>
      </c>
      <c r="H25" s="34">
        <f>50-3*$N$1-2*$O$1-2*$P$1</f>
        <v>28</v>
      </c>
      <c r="I25" s="33">
        <f>50-$N$1-3*$O$1-3*$P$1</f>
        <v>24</v>
      </c>
      <c r="J25" s="34">
        <f>50-$N$1-3*$O$1-$P$1</f>
        <v>30</v>
      </c>
      <c r="K25" s="33">
        <f>50-$N$1-2*$O$1-3*$P$1</f>
        <v>29</v>
      </c>
      <c r="L25" s="34">
        <f>50-$N$1-2*$O$1</f>
        <v>38</v>
      </c>
      <c r="M25" s="33">
        <f>50-$N$1-$P$1</f>
        <v>45</v>
      </c>
      <c r="N25" s="34">
        <f>50-$N$1</f>
        <v>48</v>
      </c>
      <c r="O25" s="33">
        <f>50-2*$N$1-4*$O$1-3*$P$1</f>
        <v>17</v>
      </c>
      <c r="P25" s="34">
        <f>50-2*$N$1-4*$O$1-2*$P$1</f>
        <v>20</v>
      </c>
      <c r="Q25" s="33">
        <f>50-2*$N$1-2*$O$1-3*$P$1</f>
        <v>27</v>
      </c>
      <c r="R25" s="34">
        <f>50-2*$N$1-2*$O$1</f>
        <v>36</v>
      </c>
      <c r="S25" s="33">
        <f>50-2*$N$1-$O$1-2*$P$1</f>
        <v>35</v>
      </c>
      <c r="T25" s="34">
        <f>50-2*$N$1-$O$1</f>
        <v>41</v>
      </c>
      <c r="U25" s="33">
        <f>50-2*$O$1-$P$1</f>
        <v>37</v>
      </c>
      <c r="V25" s="34">
        <f>50-2*$O$1-2*$P$1</f>
        <v>34</v>
      </c>
      <c r="W25" s="33">
        <f>50-$P$1</f>
        <v>47</v>
      </c>
      <c r="X25" s="37">
        <v>50</v>
      </c>
      <c r="Y25" s="33">
        <f>50-$O$1-2*$P$1</f>
        <v>39</v>
      </c>
      <c r="Z25" s="34">
        <f>50-$O$1</f>
        <v>45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17</v>
      </c>
      <c r="D26" s="34">
        <f>50-2*$N$1-4*$O$1-2*$P$1</f>
        <v>20</v>
      </c>
      <c r="E26" s="33">
        <f>50-2*$N$1-2*$O$1-3*$P$1</f>
        <v>27</v>
      </c>
      <c r="F26" s="34">
        <f>50-2*$N$1-2*$O$1</f>
        <v>36</v>
      </c>
      <c r="G26" s="33">
        <f>50-2*$N$1-$O$1-2*$P$1</f>
        <v>35</v>
      </c>
      <c r="H26" s="34">
        <f>50-2*$N$1-$O$1</f>
        <v>41</v>
      </c>
      <c r="I26" s="33">
        <f>50-3*$N$1-4*$O$1-3*$P$1</f>
        <v>15</v>
      </c>
      <c r="J26" s="34">
        <f>50-3*$N$1-4*$O$1-2*$P$1</f>
        <v>18</v>
      </c>
      <c r="K26" s="33">
        <f>50-3*$N$1-3*$O$1-3*$P$1</f>
        <v>20</v>
      </c>
      <c r="L26" s="34">
        <f>50-3*$N$1-3*$O$1-$P$1</f>
        <v>26</v>
      </c>
      <c r="M26" s="33">
        <f>50-3*$N$1-2*$O$1-2*$P$1</f>
        <v>28</v>
      </c>
      <c r="N26" s="34">
        <f>50-3*$N$1-2*$O$1-$P$1</f>
        <v>31</v>
      </c>
      <c r="O26" s="33">
        <f>50-$N$1-2*$O$1-3*$P$1</f>
        <v>29</v>
      </c>
      <c r="P26" s="34">
        <f>50-$N$1-2*$O$1</f>
        <v>38</v>
      </c>
      <c r="Q26" s="33">
        <f>50-$N$1-3*$O$1-3*$P$1</f>
        <v>24</v>
      </c>
      <c r="R26" s="34">
        <f>50-$N$1-3*$O$1-$P$1</f>
        <v>30</v>
      </c>
      <c r="S26" s="33">
        <f>50-$N$1</f>
        <v>48</v>
      </c>
      <c r="T26" s="34">
        <f>50-$N$1-$P$1</f>
        <v>45</v>
      </c>
      <c r="U26" s="33">
        <f>50-$O$1-2*$P$1</f>
        <v>39</v>
      </c>
      <c r="V26" s="34">
        <f>50-$O$1</f>
        <v>45</v>
      </c>
      <c r="W26" s="33">
        <f>50-2*$O$1-2*$P$1</f>
        <v>34</v>
      </c>
      <c r="X26" s="34">
        <f>50-2*$O$1-$P$1</f>
        <v>37</v>
      </c>
      <c r="Y26" s="37">
        <v>50</v>
      </c>
      <c r="Z26" s="34">
        <f>50-$P$1</f>
        <v>47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15</v>
      </c>
      <c r="D27" s="34">
        <f>50-3*$N$1-4*$O$1-2*$P$1</f>
        <v>18</v>
      </c>
      <c r="E27" s="33">
        <f>50-3*$N$1-3*$O$1-3*$P$1</f>
        <v>20</v>
      </c>
      <c r="F27" s="34">
        <f>50-3*$N$1-3*$O$1-$P$1</f>
        <v>26</v>
      </c>
      <c r="G27" s="33">
        <f>50-3*$N$1-2*$O$1-2*$P$1</f>
        <v>28</v>
      </c>
      <c r="H27" s="34">
        <f>50-3*$N$1-2*$O$1-$P$1</f>
        <v>31</v>
      </c>
      <c r="I27" s="33">
        <f>50-2*$N$1-4*$O$1-3*$P$1</f>
        <v>17</v>
      </c>
      <c r="J27" s="34">
        <f>50-2*$N$1-4*$O$1-2*$P$1</f>
        <v>20</v>
      </c>
      <c r="K27" s="33">
        <f>50-2*$N$1-2*$O$1-3*$P$1</f>
        <v>27</v>
      </c>
      <c r="L27" s="34">
        <f>50-2*$N$1-2*$O$1</f>
        <v>36</v>
      </c>
      <c r="M27" s="33">
        <f>50-2*$N$1-$O$1-2*$P$1</f>
        <v>35</v>
      </c>
      <c r="N27" s="34">
        <f>50-2*$N$1-$O$1</f>
        <v>41</v>
      </c>
      <c r="O27" s="33">
        <f>50-$N$1-3*$O$1-3*$P$1</f>
        <v>24</v>
      </c>
      <c r="P27" s="34">
        <f>50-$N$1-3*$O$1-$P$1</f>
        <v>30</v>
      </c>
      <c r="Q27" s="33">
        <f>50-$N$1-2*$O$1-3*$P$1</f>
        <v>29</v>
      </c>
      <c r="R27" s="34">
        <f>50-$N$1-2*$O$1</f>
        <v>38</v>
      </c>
      <c r="S27" s="33">
        <f>50-$N$1-$P$1</f>
        <v>45</v>
      </c>
      <c r="T27" s="34">
        <f>50-$N$1</f>
        <v>48</v>
      </c>
      <c r="U27" s="33">
        <f>50-2*$O$1-2*$P$1</f>
        <v>34</v>
      </c>
      <c r="V27" s="34">
        <f>50-2*$O$1-$P$1</f>
        <v>37</v>
      </c>
      <c r="W27" s="33">
        <f>50-$O$1-2*$P$1</f>
        <v>39</v>
      </c>
      <c r="X27" s="34">
        <f>50-$O$1</f>
        <v>45</v>
      </c>
      <c r="Y27" s="33">
        <f>50-$P$1</f>
        <v>47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47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45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37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39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34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48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45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41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31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35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28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38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30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36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26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20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18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29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24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27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20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17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15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2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Start!D13</f>
        <v>2</v>
      </c>
      <c r="O1" s="9">
        <f>Start!E13</f>
        <v>2</v>
      </c>
      <c r="P1" s="9">
        <f>Start!F13</f>
        <v>4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46</v>
      </c>
      <c r="E4" s="33">
        <f>50-$O$1</f>
        <v>48</v>
      </c>
      <c r="F4" s="34">
        <f>50-$O$1-2*$P$1</f>
        <v>40</v>
      </c>
      <c r="G4" s="33">
        <f>50-2*$O$1-$P$1</f>
        <v>42</v>
      </c>
      <c r="H4" s="34">
        <f>50-2*$O$1-2*$P$1</f>
        <v>38</v>
      </c>
      <c r="I4" s="33">
        <f>50-$N$1</f>
        <v>48</v>
      </c>
      <c r="J4" s="34">
        <f>50-$N$1-$P$1</f>
        <v>44</v>
      </c>
      <c r="K4" s="33">
        <f>50-$N$1-2*$O$1</f>
        <v>44</v>
      </c>
      <c r="L4" s="34">
        <f>50-$N$1-2*$O$1-3*$P$1</f>
        <v>32</v>
      </c>
      <c r="M4" s="33">
        <f>50-$N$1-3*$O$1-$P$1</f>
        <v>38</v>
      </c>
      <c r="N4" s="34">
        <f>50-$N$1-3*$O$1-3*$P$1</f>
        <v>30</v>
      </c>
      <c r="O4" s="33">
        <f>50-2*$N$1-$O$1</f>
        <v>44</v>
      </c>
      <c r="P4" s="34">
        <f>50-2*$N$1-$O$1-2*$P$1</f>
        <v>36</v>
      </c>
      <c r="Q4" s="33">
        <f>50-2*$N$1-2*$O$1</f>
        <v>42</v>
      </c>
      <c r="R4" s="34">
        <f>50-2*$N$1-2*$O$1-3*$P$1</f>
        <v>30</v>
      </c>
      <c r="S4" s="33">
        <f>50-2*$N$1-4*$O$1-2*$P$1</f>
        <v>30</v>
      </c>
      <c r="T4" s="34">
        <f>50-2*$N$1-4*$O$1-3*$P$1</f>
        <v>26</v>
      </c>
      <c r="U4" s="33">
        <f>50-3*$N$1-2*$O$1-$P$1</f>
        <v>36</v>
      </c>
      <c r="V4" s="34">
        <f>50-3*$N$1-2*$O$1-2*$P$1</f>
        <v>32</v>
      </c>
      <c r="W4" s="33">
        <f>50-3*$N$1-3*$O$1-$P$1</f>
        <v>34</v>
      </c>
      <c r="X4" s="34">
        <f>50-3*$N$1-3*$O$1-3*$P$1</f>
        <v>26</v>
      </c>
      <c r="Y4" s="33">
        <f>50-3*$N$1-4*$O$1-2*$P$1</f>
        <v>28</v>
      </c>
      <c r="Z4" s="34">
        <f>50-3*$N$1-4*$O$1-3*$P$1</f>
        <v>24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46</v>
      </c>
      <c r="D5" s="37">
        <v>50</v>
      </c>
      <c r="E5" s="33">
        <f>50-2*$O$1-$P$1</f>
        <v>42</v>
      </c>
      <c r="F5" s="34">
        <f>50-2*$O$1-2*$P$1</f>
        <v>38</v>
      </c>
      <c r="G5" s="33">
        <f>50-$O$1</f>
        <v>48</v>
      </c>
      <c r="H5" s="34">
        <f>50-$O$1-2*$P$1</f>
        <v>40</v>
      </c>
      <c r="I5" s="33">
        <f>50-$N$1-$P$1</f>
        <v>44</v>
      </c>
      <c r="J5" s="34">
        <f>50-$N$1</f>
        <v>48</v>
      </c>
      <c r="K5" s="33">
        <f>50-$N$1-3*$O$1-$P$1</f>
        <v>38</v>
      </c>
      <c r="L5" s="34">
        <f>50-$N$1-3*$O$1-3*$P$1</f>
        <v>30</v>
      </c>
      <c r="M5" s="33">
        <f>50-$N$1-2*$O$1</f>
        <v>44</v>
      </c>
      <c r="N5" s="34">
        <f>50-$N$1-2*$O$1-3*$P$1</f>
        <v>32</v>
      </c>
      <c r="O5" s="33">
        <f>50-3*$N$1-2*$O$1-$P$1</f>
        <v>36</v>
      </c>
      <c r="P5" s="34">
        <f>50-3*$N$1-2*$O$1-2*$P$1</f>
        <v>32</v>
      </c>
      <c r="Q5" s="33">
        <f>50-3*$N$1-3*$O$1-$P$1</f>
        <v>34</v>
      </c>
      <c r="R5" s="34">
        <f>50-3*$N$1-3*$O$1-3*$P$1</f>
        <v>26</v>
      </c>
      <c r="S5" s="33">
        <f>50-3*$N$1-4*$O$1-2*$P$1</f>
        <v>28</v>
      </c>
      <c r="T5" s="34">
        <f>50-3*$N$1-4*$O$1-3*$P$1</f>
        <v>24</v>
      </c>
      <c r="U5" s="33">
        <f>50-2*$N$1-$O$1</f>
        <v>44</v>
      </c>
      <c r="V5" s="34">
        <f>50-2*$N$1-$O$1-2*$P$1</f>
        <v>36</v>
      </c>
      <c r="W5" s="33">
        <f>50-2*$N$1-2*$O$1</f>
        <v>42</v>
      </c>
      <c r="X5" s="34">
        <f>50-2*$N$1-2*$O$1-3*$P$1</f>
        <v>30</v>
      </c>
      <c r="Y5" s="33">
        <f>50-2*$N$1-4*$O$1-2*$P$1</f>
        <v>30</v>
      </c>
      <c r="Z5" s="34">
        <f>50-2*$N$1-4*$O$1-3*$P$1</f>
        <v>26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48</v>
      </c>
      <c r="D6" s="34">
        <f>50-$O$1-2*$P$1</f>
        <v>40</v>
      </c>
      <c r="E6" s="37">
        <v>50</v>
      </c>
      <c r="F6" s="34">
        <f>50-$P$1</f>
        <v>46</v>
      </c>
      <c r="G6" s="33">
        <f>50-2*$O$1-2*$P$1</f>
        <v>38</v>
      </c>
      <c r="H6" s="34">
        <f>50-2*$O$1-$P$1</f>
        <v>42</v>
      </c>
      <c r="I6" s="33">
        <f>50-2*$N$1-$O$1</f>
        <v>44</v>
      </c>
      <c r="J6" s="34">
        <f>50-2*$N$1-$O$1-2*$P$1</f>
        <v>36</v>
      </c>
      <c r="K6" s="33">
        <f>50-2*$N$1-2*$O$1</f>
        <v>42</v>
      </c>
      <c r="L6" s="34">
        <f>50-2*$N$1-2*$O$1-3*$P$1</f>
        <v>30</v>
      </c>
      <c r="M6" s="33">
        <f>50-2*$N$1-4*$O$1-2*$P$1</f>
        <v>30</v>
      </c>
      <c r="N6" s="34">
        <f>50-2*$N$1-4*$O$1-3*$P$1</f>
        <v>26</v>
      </c>
      <c r="O6" s="33">
        <f>50-$N$1</f>
        <v>48</v>
      </c>
      <c r="P6" s="34">
        <f>50-$N$1-$P$1</f>
        <v>44</v>
      </c>
      <c r="Q6" s="33">
        <f>50-$N$1-2*$O$1</f>
        <v>44</v>
      </c>
      <c r="R6" s="34">
        <f>50-$N$1-2*$O$1-3*$P$1</f>
        <v>32</v>
      </c>
      <c r="S6" s="33">
        <f>50-$N$1-3*$O$1-$P$1</f>
        <v>38</v>
      </c>
      <c r="T6" s="34">
        <f>50-$N$1-3*$O$1-3*$P$1</f>
        <v>30</v>
      </c>
      <c r="U6" s="33">
        <f>50-3*$N$1-2*$O$1-2*$P$1</f>
        <v>32</v>
      </c>
      <c r="V6" s="34">
        <f>50-3*$N$1-2*$O$1-$P$1</f>
        <v>36</v>
      </c>
      <c r="W6" s="33">
        <f>50-3*$N$1-4*$O$1-2*$P$1</f>
        <v>28</v>
      </c>
      <c r="X6" s="34">
        <f>50-3*$N$1-4*$O$1-3*$P$1</f>
        <v>24</v>
      </c>
      <c r="Y6" s="33">
        <f>50-3*$N$1-3*$O$1-$P$1</f>
        <v>34</v>
      </c>
      <c r="Z6" s="34">
        <f>50-3*$N$1-3*$O$1-3*$P$1</f>
        <v>26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42</v>
      </c>
      <c r="D7" s="34">
        <f>50-2*$O$1-2*$P$1</f>
        <v>38</v>
      </c>
      <c r="E7" s="33">
        <f>50-$P$1</f>
        <v>46</v>
      </c>
      <c r="F7" s="37">
        <v>50</v>
      </c>
      <c r="G7" s="33">
        <f>50-$O$1-2*$P$1</f>
        <v>40</v>
      </c>
      <c r="H7" s="34">
        <f>50-$O$1</f>
        <v>48</v>
      </c>
      <c r="I7" s="33">
        <f>50-3*$N$1-2*$O$1-$P$1</f>
        <v>36</v>
      </c>
      <c r="J7" s="34">
        <f>50-3*$N$1-2*$O$1-2*$P$1</f>
        <v>32</v>
      </c>
      <c r="K7" s="33">
        <f>50-3*$N$1-3*$O$1-$P$1</f>
        <v>34</v>
      </c>
      <c r="L7" s="34">
        <f>50-3*$N$1-3*$O$1-3*$P$1</f>
        <v>26</v>
      </c>
      <c r="M7" s="33">
        <f>50-3*$N$1-4*$O$1-2*$P$1</f>
        <v>28</v>
      </c>
      <c r="N7" s="34">
        <f>50-3*$N$1-4*$O$1-3*$P$1</f>
        <v>24</v>
      </c>
      <c r="O7" s="33">
        <f>50-$N$1-$P$1</f>
        <v>44</v>
      </c>
      <c r="P7" s="34">
        <f>50-$N$1</f>
        <v>48</v>
      </c>
      <c r="Q7" s="33">
        <f>50-$N$1-3*$O$1-$P$1</f>
        <v>38</v>
      </c>
      <c r="R7" s="34">
        <f>50-$N$1-3*$O$1-3*$P$1</f>
        <v>30</v>
      </c>
      <c r="S7" s="33">
        <f>50-$N$1-2*$O$1</f>
        <v>44</v>
      </c>
      <c r="T7" s="34">
        <f>50-$N$1-2*$O$1-3*$P$1</f>
        <v>32</v>
      </c>
      <c r="U7" s="33">
        <f>50-2*$N$1-$O$1-2*$P$1</f>
        <v>36</v>
      </c>
      <c r="V7" s="34">
        <f>50-2*$N$1-$O$1</f>
        <v>44</v>
      </c>
      <c r="W7" s="33">
        <f>50-2*$N$1-4*$O$1-2*$P$1</f>
        <v>30</v>
      </c>
      <c r="X7" s="34">
        <f>50-2*$N$1-4*$O$1-3*$P$1</f>
        <v>26</v>
      </c>
      <c r="Y7" s="33">
        <f>50-2*$N$1-2*$O$1</f>
        <v>42</v>
      </c>
      <c r="Z7" s="34">
        <f>50-2*$N$1-2*$O$1-3*$P$1</f>
        <v>30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40</v>
      </c>
      <c r="D8" s="34">
        <f>50-$O$1</f>
        <v>48</v>
      </c>
      <c r="E8" s="33">
        <f>50-2*$O$1-2*$P$1</f>
        <v>38</v>
      </c>
      <c r="F8" s="34">
        <f>50-2*$O$1-$P$1</f>
        <v>42</v>
      </c>
      <c r="G8" s="37">
        <v>50</v>
      </c>
      <c r="H8" s="34">
        <f>50-$P$1</f>
        <v>46</v>
      </c>
      <c r="I8" s="33">
        <f>50-2*$N$1-$O$1-2*$P$1</f>
        <v>36</v>
      </c>
      <c r="J8" s="34">
        <f>50-2*$N$1-$O$1</f>
        <v>44</v>
      </c>
      <c r="K8" s="33">
        <f>50-2*$N$1-4*$O$1-2*$P$1</f>
        <v>30</v>
      </c>
      <c r="L8" s="34">
        <f>50-2*$N$1-4*$O$1-3*$P$1</f>
        <v>26</v>
      </c>
      <c r="M8" s="33">
        <f>50-2*$N$1-2*$O$1</f>
        <v>42</v>
      </c>
      <c r="N8" s="34">
        <f>50-2*$N$1-2*$O$1-3*$P$1</f>
        <v>30</v>
      </c>
      <c r="O8" s="33">
        <f>50-3*$N$1-2*$O$1-2*$P$1</f>
        <v>32</v>
      </c>
      <c r="P8" s="34">
        <f>50-3*$N$1-2*$O$1-$P$1</f>
        <v>36</v>
      </c>
      <c r="Q8" s="33">
        <f>50-3*$N$1-4*$O$1-2*$P$1</f>
        <v>28</v>
      </c>
      <c r="R8" s="34">
        <f>50-3*$N$1-4*$O$1-3*$P$1</f>
        <v>24</v>
      </c>
      <c r="S8" s="33">
        <f>50-3*$N$1-3*$O$1-$P$1</f>
        <v>34</v>
      </c>
      <c r="T8" s="34">
        <f>50-3*$N$1-3*$O$1-3*$P$1</f>
        <v>26</v>
      </c>
      <c r="U8" s="33">
        <f>50-$N$1</f>
        <v>48</v>
      </c>
      <c r="V8" s="34">
        <f>50-$N$1-$P$1</f>
        <v>44</v>
      </c>
      <c r="W8" s="33">
        <f>50-$N$1-2*$O$1</f>
        <v>44</v>
      </c>
      <c r="X8" s="34">
        <f>50-$N$1-2*$O$1-3*$P$1</f>
        <v>32</v>
      </c>
      <c r="Y8" s="33">
        <f>50-$N$1-3*$O$1-$P$1</f>
        <v>38</v>
      </c>
      <c r="Z8" s="34">
        <f>50-$N$1-3*$O$1-3*$P$1</f>
        <v>30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38</v>
      </c>
      <c r="D9" s="34">
        <f>50-2*$O$1-$P$1</f>
        <v>42</v>
      </c>
      <c r="E9" s="33">
        <f>50-$O$1-2*$P$1</f>
        <v>40</v>
      </c>
      <c r="F9" s="34">
        <f>50-$O$1</f>
        <v>48</v>
      </c>
      <c r="G9" s="33">
        <f>50-$P$1</f>
        <v>46</v>
      </c>
      <c r="H9" s="37">
        <v>50</v>
      </c>
      <c r="I9" s="33">
        <f>50-3*$N$1-2*$O$1-2*$P$1</f>
        <v>32</v>
      </c>
      <c r="J9" s="34">
        <f>50-3*$N$1-2*$O$1-$P$1</f>
        <v>36</v>
      </c>
      <c r="K9" s="33">
        <f>50-3*$N$1-4*$O$1-2*$P$1</f>
        <v>28</v>
      </c>
      <c r="L9" s="34">
        <f>50-3*$N$1-4*$O$1-3*$P$1</f>
        <v>24</v>
      </c>
      <c r="M9" s="33">
        <f>50-3*$N$1-3*$O$1-$P$1</f>
        <v>34</v>
      </c>
      <c r="N9" s="34">
        <f>50-3*$N$1-3*$O$1-3*$P$1</f>
        <v>26</v>
      </c>
      <c r="O9" s="33">
        <f>50-2*$N$1-$O$1-2*$P$1</f>
        <v>36</v>
      </c>
      <c r="P9" s="34">
        <f>50-2*$N$1-$O$1</f>
        <v>44</v>
      </c>
      <c r="Q9" s="33">
        <f>50-2*$N$1-4*$O$1-2*$P$1</f>
        <v>30</v>
      </c>
      <c r="R9" s="34">
        <f>50-2*$N$1-4*$O$1-3*$P$1</f>
        <v>26</v>
      </c>
      <c r="S9" s="33">
        <f>50-2*$N$1-2*$O$1</f>
        <v>42</v>
      </c>
      <c r="T9" s="34">
        <f>50-2*$N$1-2*$O$1-3*$P$1</f>
        <v>30</v>
      </c>
      <c r="U9" s="33">
        <f>50-$N$1-$P$1</f>
        <v>44</v>
      </c>
      <c r="V9" s="34">
        <f>50-$N$1</f>
        <v>48</v>
      </c>
      <c r="W9" s="33">
        <f>50-$N$1-3*$O$1-$P$1</f>
        <v>38</v>
      </c>
      <c r="X9" s="34">
        <f>50-$N$1-3*$O$1-3*$P$1</f>
        <v>30</v>
      </c>
      <c r="Y9" s="33">
        <f>50-$N$1-2*$O$1</f>
        <v>44</v>
      </c>
      <c r="Z9" s="34">
        <f>50-$N$1-2*$O$1-3*$P$1</f>
        <v>32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48</v>
      </c>
      <c r="D10" s="34">
        <f>50-$N$1-$P$1</f>
        <v>44</v>
      </c>
      <c r="E10" s="33">
        <f>50-$N$1-2*$O$1</f>
        <v>44</v>
      </c>
      <c r="F10" s="34">
        <f>50-$N$1-2*$O$1-3*$P$1</f>
        <v>32</v>
      </c>
      <c r="G10" s="33">
        <f>50-$N$1-3*$O$1-$P$1</f>
        <v>38</v>
      </c>
      <c r="H10" s="34">
        <f>50-$N$1-3*$O$1-3*$P$1</f>
        <v>30</v>
      </c>
      <c r="I10" s="37">
        <v>50</v>
      </c>
      <c r="J10" s="34">
        <f>50-$P$1</f>
        <v>46</v>
      </c>
      <c r="K10" s="33">
        <f>50-$O$1</f>
        <v>48</v>
      </c>
      <c r="L10" s="34">
        <f>50-$O$1-2*$P$1</f>
        <v>40</v>
      </c>
      <c r="M10" s="33">
        <f>50-2*$O$1-$P$1</f>
        <v>42</v>
      </c>
      <c r="N10" s="34">
        <f>50-2*$O$1-2*$P$1</f>
        <v>38</v>
      </c>
      <c r="O10" s="33">
        <f>50-2*$N$1-2*$O$1</f>
        <v>42</v>
      </c>
      <c r="P10" s="34">
        <f>50-2*$N$1-2*$O$1-3*$P$1</f>
        <v>30</v>
      </c>
      <c r="Q10" s="33">
        <f>50-2*$N$1-$O$1</f>
        <v>44</v>
      </c>
      <c r="R10" s="34">
        <f>50-2*$N$1-$O$1-2*$P$1</f>
        <v>36</v>
      </c>
      <c r="S10" s="33">
        <f>50-2*$N$1-4*$O$1-3*$P$1</f>
        <v>26</v>
      </c>
      <c r="T10" s="34">
        <f>50-2*$N$1-4*$O$1-2*$P$1</f>
        <v>30</v>
      </c>
      <c r="U10" s="33">
        <f>50-3*$N$1-3*$O$1-$P$1</f>
        <v>34</v>
      </c>
      <c r="V10" s="34">
        <f>50-3*$N$1-3*$O$1-3*$P$1</f>
        <v>26</v>
      </c>
      <c r="W10" s="33">
        <f>50-3*$N$1-2*$O$1-$P$1</f>
        <v>36</v>
      </c>
      <c r="X10" s="34">
        <f>50-3*$N$1-2*$O$1-2*$P$1</f>
        <v>32</v>
      </c>
      <c r="Y10" s="33">
        <f>50-3*$N$1-4*$O$1-3*$P$1</f>
        <v>24</v>
      </c>
      <c r="Z10" s="34">
        <f>50-3*$N$1-4*$O$1-2*$P$1</f>
        <v>28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44</v>
      </c>
      <c r="D11" s="34">
        <f>50-$N$1</f>
        <v>48</v>
      </c>
      <c r="E11" s="33">
        <f>50-$N$1-3*$O$1-$P$1</f>
        <v>38</v>
      </c>
      <c r="F11" s="34">
        <f>50-$N$1-3*$O$1-3*$P$1</f>
        <v>30</v>
      </c>
      <c r="G11" s="33">
        <f>50-$N$1-2*$O$1</f>
        <v>44</v>
      </c>
      <c r="H11" s="34">
        <f>50-$N$1-2*$O$1-3*$P$1</f>
        <v>32</v>
      </c>
      <c r="I11" s="33">
        <f>50-$P$1</f>
        <v>46</v>
      </c>
      <c r="J11" s="37">
        <v>50</v>
      </c>
      <c r="K11" s="33">
        <f>50-2*$O$1-$P$1</f>
        <v>42</v>
      </c>
      <c r="L11" s="34">
        <f>50-2*$O$1-2*$P$1</f>
        <v>38</v>
      </c>
      <c r="M11" s="33">
        <f>50-$O$1</f>
        <v>48</v>
      </c>
      <c r="N11" s="34">
        <f>50-$O$1-2*$P$1</f>
        <v>40</v>
      </c>
      <c r="O11" s="33">
        <f>50-3*$N$1-3*$O$1-$P$1</f>
        <v>34</v>
      </c>
      <c r="P11" s="34">
        <f>50-3*$N$1-3*$O$1-3*$P$1</f>
        <v>26</v>
      </c>
      <c r="Q11" s="33">
        <f>50-3*$N$1-2*$O$1-$P$1</f>
        <v>36</v>
      </c>
      <c r="R11" s="34">
        <f>50-3*$N$1-2*$O$1-2*$P$1</f>
        <v>32</v>
      </c>
      <c r="S11" s="33">
        <f>50-3*$N$1-4*$O$1-3*$P$1</f>
        <v>24</v>
      </c>
      <c r="T11" s="34">
        <f>50-3*$N$1-4*$O$1-2*$P$1</f>
        <v>28</v>
      </c>
      <c r="U11" s="33">
        <f>50-2*$N$1-2*$O$1</f>
        <v>42</v>
      </c>
      <c r="V11" s="34">
        <f>50-2*$N$1-2*$O$1-3*$P$1</f>
        <v>30</v>
      </c>
      <c r="W11" s="33">
        <f>50-2*$N$1-$O$1</f>
        <v>44</v>
      </c>
      <c r="X11" s="34">
        <f>50-2*$N$1-$O$1-2*$P$1</f>
        <v>36</v>
      </c>
      <c r="Y11" s="33">
        <f>50-2*$N$1-4*$O$1-3*$P$1</f>
        <v>26</v>
      </c>
      <c r="Z11" s="34">
        <f>50-2*$N$1-4*$O$1-2*$P$1</f>
        <v>30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44</v>
      </c>
      <c r="D12" s="34">
        <f>50-2*$N$1-$O$1-2*$P$1</f>
        <v>36</v>
      </c>
      <c r="E12" s="33">
        <f>50-2*$N$1-2*$O$1</f>
        <v>42</v>
      </c>
      <c r="F12" s="34">
        <f>50-2*$N$1-2*$O$1-3*$P$1</f>
        <v>30</v>
      </c>
      <c r="G12" s="33">
        <f>50-2*$N$1-4*$O$1-2*$P$1</f>
        <v>30</v>
      </c>
      <c r="H12" s="34">
        <f>50-2*$N$1-4*$O$1-3*$P$1</f>
        <v>26</v>
      </c>
      <c r="I12" s="33">
        <f>50-$O$1</f>
        <v>48</v>
      </c>
      <c r="J12" s="34">
        <f>50-$O$1-2*$P$1</f>
        <v>40</v>
      </c>
      <c r="K12" s="37">
        <v>50</v>
      </c>
      <c r="L12" s="34">
        <f>50-$P$1</f>
        <v>46</v>
      </c>
      <c r="M12" s="33">
        <f>50-2*$O$1-2*$P$1</f>
        <v>38</v>
      </c>
      <c r="N12" s="34">
        <f>50-2*$O$1-$P$1</f>
        <v>42</v>
      </c>
      <c r="O12" s="33">
        <f>50-$N$1-2*$O$1</f>
        <v>44</v>
      </c>
      <c r="P12" s="34">
        <f>50-$N$1-2*$O$1-3*$P$1</f>
        <v>32</v>
      </c>
      <c r="Q12" s="33">
        <f>50-$N$1</f>
        <v>48</v>
      </c>
      <c r="R12" s="34">
        <f>50-$N$1-$P$1</f>
        <v>44</v>
      </c>
      <c r="S12" s="33">
        <f>50-$N$1-3*$O$1-3*$P$1</f>
        <v>30</v>
      </c>
      <c r="T12" s="34">
        <f>50-$N$1-3*$O$1-$P$1</f>
        <v>38</v>
      </c>
      <c r="U12" s="33">
        <f>50-3*$N$1-4*$O$1-2*$P$1</f>
        <v>28</v>
      </c>
      <c r="V12" s="34">
        <f>50-3*$N$1-4*$O$1-3*$P$1</f>
        <v>24</v>
      </c>
      <c r="W12" s="33">
        <f>50-3*$N$1-2*$O$1-2*$P$1</f>
        <v>32</v>
      </c>
      <c r="X12" s="34">
        <f>50-3*$N$1-2*$O$1-$P$1</f>
        <v>36</v>
      </c>
      <c r="Y12" s="33">
        <f>50-3*$N$1-3*$O$1-3*$P$1</f>
        <v>26</v>
      </c>
      <c r="Z12" s="34">
        <f>50-3*$N$1-3*$O$1-$P$1</f>
        <v>34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36</v>
      </c>
      <c r="D13" s="34">
        <f>50-3*$N$1-2*$O$1-2*$P$1</f>
        <v>32</v>
      </c>
      <c r="E13" s="33">
        <f>50-3*$N$1-3*$O$1-$P$1</f>
        <v>34</v>
      </c>
      <c r="F13" s="34">
        <f>50-3*$N$1-3*$O$1-3*$P$1</f>
        <v>26</v>
      </c>
      <c r="G13" s="33">
        <f>50-3*$N$1-4*$O$1-2*$P$1</f>
        <v>28</v>
      </c>
      <c r="H13" s="34">
        <f>50-3*$N$1-4*$O$1-3*$P$1</f>
        <v>24</v>
      </c>
      <c r="I13" s="33">
        <f>50-2*$O$1-$P$1</f>
        <v>42</v>
      </c>
      <c r="J13" s="34">
        <f>50-2*$O$1-2*$P$1</f>
        <v>38</v>
      </c>
      <c r="K13" s="33">
        <f>50-$P$1</f>
        <v>46</v>
      </c>
      <c r="L13" s="37">
        <v>50</v>
      </c>
      <c r="M13" s="33">
        <f>50-$O$1-2*$P$1</f>
        <v>40</v>
      </c>
      <c r="N13" s="34">
        <f>50-$O$1</f>
        <v>48</v>
      </c>
      <c r="O13" s="33">
        <f>50-$N$1-3*$O$1-$P$1</f>
        <v>38</v>
      </c>
      <c r="P13" s="34">
        <f>50-$N$1-3*$O$1-3*$P$1</f>
        <v>30</v>
      </c>
      <c r="Q13" s="33">
        <f>50-$N$1-$P$1</f>
        <v>44</v>
      </c>
      <c r="R13" s="34">
        <f>50-$N$1</f>
        <v>48</v>
      </c>
      <c r="S13" s="33">
        <f>50-$N$1-2*$O$1-3*$P$1</f>
        <v>32</v>
      </c>
      <c r="T13" s="34">
        <f>50-$N$1-2*$O$1</f>
        <v>44</v>
      </c>
      <c r="U13" s="33">
        <f>50-2*$N$1-4*$O$1-2*$P$1</f>
        <v>30</v>
      </c>
      <c r="V13" s="34">
        <f>50-2*$N$1-4*$O$1-3*$P$1</f>
        <v>26</v>
      </c>
      <c r="W13" s="33">
        <f>50-2*$N$1-$O$1-2*$P$1</f>
        <v>36</v>
      </c>
      <c r="X13" s="34">
        <f>50-2*$N$1-$O$1</f>
        <v>44</v>
      </c>
      <c r="Y13" s="33">
        <f>50-2*$N$1-2*$O$1-3*$P$1</f>
        <v>30</v>
      </c>
      <c r="Z13" s="34">
        <f>50-2*$N$1-2*$O$1</f>
        <v>42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36</v>
      </c>
      <c r="D14" s="34">
        <f>50-2*$N$1-$O$1</f>
        <v>44</v>
      </c>
      <c r="E14" s="33">
        <f>50-2*$N$1-4*$O$1-2*$P$1</f>
        <v>30</v>
      </c>
      <c r="F14" s="34">
        <f>50-2*$N$1-4*$O$1-3*$P$1</f>
        <v>26</v>
      </c>
      <c r="G14" s="33">
        <f>50-2*$N$1-2*$O$1</f>
        <v>42</v>
      </c>
      <c r="H14" s="34">
        <f>50-2*$N$1-2*$O$1-3*$P$1</f>
        <v>30</v>
      </c>
      <c r="I14" s="33">
        <f>50-$O$1-2*$P$1</f>
        <v>40</v>
      </c>
      <c r="J14" s="34">
        <f>50-$O$1</f>
        <v>48</v>
      </c>
      <c r="K14" s="33">
        <f>50-2*$O$1-2*$P$1</f>
        <v>38</v>
      </c>
      <c r="L14" s="34">
        <f>50-2*$O$1-$P$1</f>
        <v>42</v>
      </c>
      <c r="M14" s="37">
        <v>50</v>
      </c>
      <c r="N14" s="34">
        <f>50-$P$1</f>
        <v>46</v>
      </c>
      <c r="O14" s="33">
        <f>50-3*$N$1-4*$O$1-2*$P$1</f>
        <v>28</v>
      </c>
      <c r="P14" s="34">
        <f>50-3*$N$1-4*$O$1-3*$P$1</f>
        <v>24</v>
      </c>
      <c r="Q14" s="33">
        <f>50-3*$N$1-2*$O$1-2*$P$1</f>
        <v>32</v>
      </c>
      <c r="R14" s="34">
        <f>50-3*$N$1-2*$O$1-$P$1</f>
        <v>36</v>
      </c>
      <c r="S14" s="33">
        <f>50-3*$N$1-3*$O$1-3*$P$1</f>
        <v>26</v>
      </c>
      <c r="T14" s="34">
        <f>50-3*$N$1-3*$O$1-$P$1</f>
        <v>34</v>
      </c>
      <c r="U14" s="33">
        <f>50-$N$1-2*$O$1</f>
        <v>44</v>
      </c>
      <c r="V14" s="34">
        <f>50-$N$1-2*$O$1-3*$P$1</f>
        <v>32</v>
      </c>
      <c r="W14" s="33">
        <f>50-$N$1</f>
        <v>48</v>
      </c>
      <c r="X14" s="34">
        <f>50-$N$1-$P$1</f>
        <v>44</v>
      </c>
      <c r="Y14" s="33">
        <f>50-$N$1-3*$O$1-3*$P$1</f>
        <v>30</v>
      </c>
      <c r="Z14" s="34">
        <f>50-$N$1-3*$O$1-$P$1</f>
        <v>38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32</v>
      </c>
      <c r="D15" s="34">
        <f>50-3*$N$1-2*$O$1-$P$1</f>
        <v>36</v>
      </c>
      <c r="E15" s="33">
        <f>50-3*$N$1-4*$O$1-2*$P$1</f>
        <v>28</v>
      </c>
      <c r="F15" s="34">
        <f>50-3*$N$1-4*$O$1-3*$P$1</f>
        <v>24</v>
      </c>
      <c r="G15" s="33">
        <f>50-3*$N$1-3*$O$1-$P$1</f>
        <v>34</v>
      </c>
      <c r="H15" s="34">
        <f>50-3*$N$1-3*$O$1-3*$P$1</f>
        <v>26</v>
      </c>
      <c r="I15" s="33">
        <f>50-2*$O$1-2*$P$1</f>
        <v>38</v>
      </c>
      <c r="J15" s="34">
        <f>50-2*$O$1-$P$1</f>
        <v>42</v>
      </c>
      <c r="K15" s="33">
        <f>50-$O$1-2*$P$1</f>
        <v>40</v>
      </c>
      <c r="L15" s="34">
        <f>50-$O$1</f>
        <v>48</v>
      </c>
      <c r="M15" s="33">
        <f>50-$P$1</f>
        <v>46</v>
      </c>
      <c r="N15" s="37">
        <v>50</v>
      </c>
      <c r="O15" s="33">
        <f>50-2*$N$1-4*$O$1-2*$P$1</f>
        <v>30</v>
      </c>
      <c r="P15" s="34">
        <f>50-2*$N$1-4*$O$1-3*$P$1</f>
        <v>26</v>
      </c>
      <c r="Q15" s="33">
        <f>50-2*$N$1-$O$1-2*$P$1</f>
        <v>36</v>
      </c>
      <c r="R15" s="34">
        <f>50-2*$N$1-$O$1</f>
        <v>44</v>
      </c>
      <c r="S15" s="33">
        <f>50-2*$N$1-2*$O$1-3*$P$1</f>
        <v>30</v>
      </c>
      <c r="T15" s="34">
        <f>50-2*$N$1-2*$O$1</f>
        <v>42</v>
      </c>
      <c r="U15" s="33">
        <f>50-$N$1-3*$O$1-$P$1</f>
        <v>38</v>
      </c>
      <c r="V15" s="34">
        <f>50-$N$1-3*$O$1-3*$P$1</f>
        <v>30</v>
      </c>
      <c r="W15" s="33">
        <f>50-$N$1-$P$1</f>
        <v>44</v>
      </c>
      <c r="X15" s="34">
        <f>50-$N$1</f>
        <v>48</v>
      </c>
      <c r="Y15" s="33">
        <f>50-$N$1-2*$O$1-3*$P$1</f>
        <v>32</v>
      </c>
      <c r="Z15" s="34">
        <f>50-$N$1-2*$O$1</f>
        <v>44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44</v>
      </c>
      <c r="D16" s="34">
        <f>50-$N$1-2*$O$1-3*$P$1</f>
        <v>32</v>
      </c>
      <c r="E16" s="33">
        <f>50-$N$1</f>
        <v>48</v>
      </c>
      <c r="F16" s="34">
        <f>50-$N$1-$P$1</f>
        <v>44</v>
      </c>
      <c r="G16" s="33">
        <f>50-$N$1-3*$O$1-3*$P$1</f>
        <v>30</v>
      </c>
      <c r="H16" s="34">
        <f>50-$N$1-3*$O$1-$P$1</f>
        <v>38</v>
      </c>
      <c r="I16" s="33">
        <f>50-2*$N$1-2*$O$1</f>
        <v>42</v>
      </c>
      <c r="J16" s="34">
        <f>50-2*$N$1-2*$O$1-3*$P$1</f>
        <v>30</v>
      </c>
      <c r="K16" s="33">
        <f>50-2*$N$1-$O$1</f>
        <v>44</v>
      </c>
      <c r="L16" s="34">
        <f>50-2*$N$1-$O$1-2*$P$1</f>
        <v>36</v>
      </c>
      <c r="M16" s="33">
        <f>50-2*$N$1-4*$O$1-3*$P$1</f>
        <v>26</v>
      </c>
      <c r="N16" s="34">
        <f>50-2*$N$1-4*$O$1-2*$P$1</f>
        <v>30</v>
      </c>
      <c r="O16" s="37">
        <v>50</v>
      </c>
      <c r="P16" s="34">
        <f>50-$P$1</f>
        <v>46</v>
      </c>
      <c r="Q16" s="33">
        <f>50-$O$1</f>
        <v>48</v>
      </c>
      <c r="R16" s="34">
        <f>50-$O$1-2*$P$1</f>
        <v>40</v>
      </c>
      <c r="S16" s="33">
        <f>50-2*$O$1-$P$1</f>
        <v>42</v>
      </c>
      <c r="T16" s="34">
        <f>50-2*$O$1-2*$P$1</f>
        <v>38</v>
      </c>
      <c r="U16" s="33">
        <f>50-3*$N$1-3*$O$1-3*$P$1</f>
        <v>26</v>
      </c>
      <c r="V16" s="34">
        <f>50-3*$N$1-3*$O$1-$P$1</f>
        <v>34</v>
      </c>
      <c r="W16" s="33">
        <f>50-3*$N$1-4*$O$1-3*$P$1</f>
        <v>24</v>
      </c>
      <c r="X16" s="34">
        <f>50-3*$N$1-4*$O$1-2*$P$1</f>
        <v>28</v>
      </c>
      <c r="Y16" s="33">
        <f>50-3*$N$1-2*$O$1-$P$1</f>
        <v>36</v>
      </c>
      <c r="Z16" s="34">
        <f>50-3*$N$1-2*$O$1-2*$P$1</f>
        <v>32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38</v>
      </c>
      <c r="D17" s="34">
        <f>50-$N$1-3*$O$1-3*$P$1</f>
        <v>30</v>
      </c>
      <c r="E17" s="33">
        <f>50-$N$1-$P$1</f>
        <v>44</v>
      </c>
      <c r="F17" s="34">
        <f>50-$N$1</f>
        <v>48</v>
      </c>
      <c r="G17" s="33">
        <f>50-$N$1-2*$O$1-3*$P$1</f>
        <v>32</v>
      </c>
      <c r="H17" s="34">
        <f>50-$N$1-2*$O$1</f>
        <v>44</v>
      </c>
      <c r="I17" s="33">
        <f>50-3*$N$1-3*$O$1-$P$1</f>
        <v>34</v>
      </c>
      <c r="J17" s="34">
        <f>50-3*$N$1-3*$O$1-3*$P$1</f>
        <v>26</v>
      </c>
      <c r="K17" s="33">
        <f>50-3*$N$1-2*$O$1-$P$1</f>
        <v>36</v>
      </c>
      <c r="L17" s="34">
        <f>50-3*$N$1-2*$O$1-2*$P$1</f>
        <v>32</v>
      </c>
      <c r="M17" s="33">
        <f>50-3*$N$1-4*$O$1-3*$P$1</f>
        <v>24</v>
      </c>
      <c r="N17" s="34">
        <f>50-3*$N$1-4*$O$1-2*$P$1</f>
        <v>28</v>
      </c>
      <c r="O17" s="33">
        <f>50-$P$1</f>
        <v>46</v>
      </c>
      <c r="P17" s="37">
        <v>50</v>
      </c>
      <c r="Q17" s="33">
        <f>50-2*$O$1-$P$1</f>
        <v>42</v>
      </c>
      <c r="R17" s="34">
        <f>50-2*$O$1-2*$P$1</f>
        <v>38</v>
      </c>
      <c r="S17" s="33">
        <f>50-$O$1</f>
        <v>48</v>
      </c>
      <c r="T17" s="34">
        <f>50-$O$1-2*$P$1</f>
        <v>40</v>
      </c>
      <c r="U17" s="33">
        <f>50-2*$N$1-2*$O$1-3*$P$1</f>
        <v>30</v>
      </c>
      <c r="V17" s="34">
        <f>50-2*$N$1-2*$O$1</f>
        <v>42</v>
      </c>
      <c r="W17" s="33">
        <f>50-2*$N$1-4*$O$1-3*$P$1</f>
        <v>26</v>
      </c>
      <c r="X17" s="34">
        <f>50-2*$N$1-4*$O$1-2*$P$1</f>
        <v>30</v>
      </c>
      <c r="Y17" s="33">
        <f>50-2*$N$1-$O$1</f>
        <v>44</v>
      </c>
      <c r="Z17" s="34">
        <f>50-2*$N$1-$O$1-2*$P$1</f>
        <v>36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42</v>
      </c>
      <c r="D18" s="34">
        <f>50-2*$N$1-2*$O$1-3*$P$1</f>
        <v>30</v>
      </c>
      <c r="E18" s="33">
        <f>50-2*$N$1-$O$1</f>
        <v>44</v>
      </c>
      <c r="F18" s="34">
        <f>50-2*$N$1-$O$1-2*$P$1</f>
        <v>36</v>
      </c>
      <c r="G18" s="33">
        <f>50-2*$N$1-4*$O$1-3*$P$1</f>
        <v>26</v>
      </c>
      <c r="H18" s="34">
        <f>50-2*$N$1-4*$O$1-2*$P$1</f>
        <v>30</v>
      </c>
      <c r="I18" s="33">
        <f>50-$N$1-2*$O$1</f>
        <v>44</v>
      </c>
      <c r="J18" s="34">
        <f>50-$N$1-2*$O$1-3*$P$1</f>
        <v>32</v>
      </c>
      <c r="K18" s="33">
        <f>50-$N$1</f>
        <v>48</v>
      </c>
      <c r="L18" s="34">
        <f>50-$N$1-$P$1</f>
        <v>44</v>
      </c>
      <c r="M18" s="33">
        <f>50-$N$1-3*$O$1-3*$P$1</f>
        <v>30</v>
      </c>
      <c r="N18" s="34">
        <f>50-$N$1-3*$O$1-$P$1</f>
        <v>38</v>
      </c>
      <c r="O18" s="33">
        <f>50-$O$1</f>
        <v>48</v>
      </c>
      <c r="P18" s="34">
        <f>50-$O$1-2*$P$1</f>
        <v>40</v>
      </c>
      <c r="Q18" s="37">
        <v>50</v>
      </c>
      <c r="R18" s="34">
        <f>50-$P$1</f>
        <v>46</v>
      </c>
      <c r="S18" s="33">
        <f>50-2*$O$1-2*$P$1</f>
        <v>38</v>
      </c>
      <c r="T18" s="34">
        <f>50-2*$O$1-$P$1</f>
        <v>42</v>
      </c>
      <c r="U18" s="33">
        <f>50-3*$N$1-4*$O$1-3*$P$1</f>
        <v>24</v>
      </c>
      <c r="V18" s="34">
        <f>50-3*$N$1-4*$O$1-2*$P$1</f>
        <v>28</v>
      </c>
      <c r="W18" s="33">
        <f>50-3*$N$1-3*$O$1-3*$P$1</f>
        <v>26</v>
      </c>
      <c r="X18" s="34">
        <f>50-3*$N$1-3*$O$1-$P$1</f>
        <v>34</v>
      </c>
      <c r="Y18" s="33">
        <f>50-3*$N$1-2*$O$1-2*$P$1</f>
        <v>32</v>
      </c>
      <c r="Z18" s="34">
        <f>50-3*$N$1-2*$O$1-$P$1</f>
        <v>36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34</v>
      </c>
      <c r="D19" s="34">
        <f>50-3*$N$1-3*$O$1-3*$P$1</f>
        <v>26</v>
      </c>
      <c r="E19" s="33">
        <f>50-3*$N$1-2*$O$1-$P$1</f>
        <v>36</v>
      </c>
      <c r="F19" s="34">
        <f>50-3*$N$1-2*$O$1-2*$P$1</f>
        <v>32</v>
      </c>
      <c r="G19" s="33">
        <f>50-3*$N$1-4*$O$1-3*$P$1</f>
        <v>24</v>
      </c>
      <c r="H19" s="34">
        <f>50-3*$N$1-4*$O$1-2*$P$1</f>
        <v>28</v>
      </c>
      <c r="I19" s="33">
        <f>50-$N$1-3*$O$1-$P$1</f>
        <v>38</v>
      </c>
      <c r="J19" s="34">
        <f>50-$N$1-3*$O$1-3*$P$1</f>
        <v>30</v>
      </c>
      <c r="K19" s="33">
        <f>50-$N$1-$P$1</f>
        <v>44</v>
      </c>
      <c r="L19" s="34">
        <f>50-$N$1</f>
        <v>48</v>
      </c>
      <c r="M19" s="33">
        <f>50-$N$1-2*$O$1-3*$P$1</f>
        <v>32</v>
      </c>
      <c r="N19" s="34">
        <f>50-$N$1-2*$O$1</f>
        <v>44</v>
      </c>
      <c r="O19" s="33">
        <f>50-2*$O$1-$P$1</f>
        <v>42</v>
      </c>
      <c r="P19" s="34">
        <f>50-2*$O$1-2*$P$1</f>
        <v>38</v>
      </c>
      <c r="Q19" s="33">
        <f>50-$P$1</f>
        <v>46</v>
      </c>
      <c r="R19" s="37">
        <v>50</v>
      </c>
      <c r="S19" s="33">
        <f>50-$O$1-2*$P$1</f>
        <v>40</v>
      </c>
      <c r="T19" s="34">
        <f>50-$O$1</f>
        <v>48</v>
      </c>
      <c r="U19" s="33">
        <f>50-2*$N$1-4*$O$1-3*$P$1</f>
        <v>26</v>
      </c>
      <c r="V19" s="34">
        <f>50-2*$N$1-4*$O$1-2*$P$1</f>
        <v>30</v>
      </c>
      <c r="W19" s="33">
        <f>50-2*$N$1-2*$O$1-3*$P$1</f>
        <v>30</v>
      </c>
      <c r="X19" s="34">
        <f>50-2*$N$1-2*$O$1</f>
        <v>42</v>
      </c>
      <c r="Y19" s="33">
        <f>50-2*$N$1-$O$1-2*$P$1</f>
        <v>36</v>
      </c>
      <c r="Z19" s="34">
        <f>50-2*$N$1-$O$1</f>
        <v>44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30</v>
      </c>
      <c r="D20" s="34">
        <f>50-2*$N$1-4*$O$1-3*$P$1</f>
        <v>26</v>
      </c>
      <c r="E20" s="33">
        <f>50-2*$N$1-$O$1-2*$P$1</f>
        <v>36</v>
      </c>
      <c r="F20" s="34">
        <f>50-2*$N$1-$O$1</f>
        <v>44</v>
      </c>
      <c r="G20" s="33">
        <f>50-2*$N$1-2*$O$1-3*$P$1</f>
        <v>30</v>
      </c>
      <c r="H20" s="34">
        <f>50-2*$N$1-2*$O$1</f>
        <v>42</v>
      </c>
      <c r="I20" s="33">
        <f>50-3*$N$1-4*$O$1-2*$P$1</f>
        <v>28</v>
      </c>
      <c r="J20" s="34">
        <f>50-3*$N$1-4*$O$1-3*$P$1</f>
        <v>24</v>
      </c>
      <c r="K20" s="33">
        <f>50-3*$N$1-2*$O$1-2*$P$1</f>
        <v>32</v>
      </c>
      <c r="L20" s="34">
        <f>50-3*$N$1-2*$O$1-$P$1</f>
        <v>36</v>
      </c>
      <c r="M20" s="33">
        <f>50-3*$N$1-3*$O$1-3*$P$1</f>
        <v>26</v>
      </c>
      <c r="N20" s="34">
        <f>50-3*$N$1-3*$O$1-$P$1</f>
        <v>34</v>
      </c>
      <c r="O20" s="33">
        <f>50-$O$1-2*$P$1</f>
        <v>40</v>
      </c>
      <c r="P20" s="34">
        <f>50-$O$1</f>
        <v>48</v>
      </c>
      <c r="Q20" s="33">
        <f>50-2*$O$1-2*$P$1</f>
        <v>38</v>
      </c>
      <c r="R20" s="34">
        <f>50-2*$O$1-$P$1</f>
        <v>42</v>
      </c>
      <c r="S20" s="37">
        <v>50</v>
      </c>
      <c r="T20" s="34">
        <f>50-$P$1</f>
        <v>46</v>
      </c>
      <c r="U20" s="33">
        <f>50-$N$1-2*$O$1-3*$P$1</f>
        <v>32</v>
      </c>
      <c r="V20" s="34">
        <f>50-$N$1-2*$O$1</f>
        <v>44</v>
      </c>
      <c r="W20" s="33">
        <f>50-$N$1-3*$O$1-3*$P$1</f>
        <v>30</v>
      </c>
      <c r="X20" s="34">
        <f>50-$N$1-3*$O$1-$P$1</f>
        <v>38</v>
      </c>
      <c r="Y20" s="33">
        <f>50-$N$1</f>
        <v>48</v>
      </c>
      <c r="Z20" s="34">
        <f>50-$N$1-$P$1</f>
        <v>44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28</v>
      </c>
      <c r="D21" s="34">
        <f>50-3*$N$1-4*$O$1-3*$P$1</f>
        <v>24</v>
      </c>
      <c r="E21" s="33">
        <f>50-3*$N$1-2*$O$1-2*$P$1</f>
        <v>32</v>
      </c>
      <c r="F21" s="34">
        <f>50-3*$N$1-2*$O$1-$P$1</f>
        <v>36</v>
      </c>
      <c r="G21" s="33">
        <f>50-3*$N$1-3*$O$1-3*$P$1</f>
        <v>26</v>
      </c>
      <c r="H21" s="34">
        <f>50-3*$N$1-3*$O$1-$P$1</f>
        <v>34</v>
      </c>
      <c r="I21" s="33">
        <f>50-2*$N$1-4*$O$1-2*$P$1</f>
        <v>30</v>
      </c>
      <c r="J21" s="34">
        <f>50-2*$N$1-4*$O$1-3*$P$1</f>
        <v>26</v>
      </c>
      <c r="K21" s="33">
        <f>50-2*$N$1-$O$1-2*$P$1</f>
        <v>36</v>
      </c>
      <c r="L21" s="34">
        <f>50-2*$N$1-$O$1</f>
        <v>44</v>
      </c>
      <c r="M21" s="33">
        <f>50-2*$N$1-2*$O$1-3*$P$1</f>
        <v>30</v>
      </c>
      <c r="N21" s="34">
        <f>50-2*$N$1-2*$O$1</f>
        <v>42</v>
      </c>
      <c r="O21" s="33">
        <f>50-2*$O$1-2*$P$1</f>
        <v>38</v>
      </c>
      <c r="P21" s="34">
        <f>50-2*$O$1-$P$1</f>
        <v>42</v>
      </c>
      <c r="Q21" s="33">
        <f>50-$O$1-2*$P$1</f>
        <v>40</v>
      </c>
      <c r="R21" s="34">
        <f>50-$O$1</f>
        <v>48</v>
      </c>
      <c r="S21" s="33">
        <f>50-$P$1</f>
        <v>46</v>
      </c>
      <c r="T21" s="37">
        <v>50</v>
      </c>
      <c r="U21" s="33">
        <f>50-$N$1-3*$O$1-3*$P$1</f>
        <v>30</v>
      </c>
      <c r="V21" s="34">
        <f>50-$N$1-3*$O$1-$P$1</f>
        <v>38</v>
      </c>
      <c r="W21" s="33">
        <f>50-$N$1-2*$O$1-3*$P$1</f>
        <v>32</v>
      </c>
      <c r="X21" s="34">
        <f>50-$N$1-2*$O$1</f>
        <v>44</v>
      </c>
      <c r="Y21" s="33">
        <f>50-$N$1-$P$1</f>
        <v>44</v>
      </c>
      <c r="Z21" s="34">
        <f>50-$N$1</f>
        <v>48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32</v>
      </c>
      <c r="D22" s="34">
        <f>50-$N$1-2*$O$1</f>
        <v>44</v>
      </c>
      <c r="E22" s="33">
        <f>50-$N$1-3*$O$1-3*$P$1</f>
        <v>30</v>
      </c>
      <c r="F22" s="34">
        <f>50-$N$1-3*$O$1-$P$1</f>
        <v>38</v>
      </c>
      <c r="G22" s="33">
        <f>50-$N$1</f>
        <v>48</v>
      </c>
      <c r="H22" s="34">
        <f>50-$N$1-$P$1</f>
        <v>44</v>
      </c>
      <c r="I22" s="33">
        <f>50-2*$N$1-2*$O$1-3*$P$1</f>
        <v>30</v>
      </c>
      <c r="J22" s="34">
        <f>50-2*$N$1-2*$O$1</f>
        <v>42</v>
      </c>
      <c r="K22" s="33">
        <f>50-2*$N$1-4*$O$1-3*$P$1</f>
        <v>26</v>
      </c>
      <c r="L22" s="34">
        <f>50-2*$N$1-4*$O$1-2*$P$1</f>
        <v>30</v>
      </c>
      <c r="M22" s="33">
        <f>50-2*$N$1-$O$1</f>
        <v>44</v>
      </c>
      <c r="N22" s="34">
        <f>50-2*$N$1-$O$1-2*$P$1</f>
        <v>36</v>
      </c>
      <c r="O22" s="33">
        <f>50-3*$N$1-3*$O$1-3*$P$1</f>
        <v>26</v>
      </c>
      <c r="P22" s="34">
        <f>50-3*$N$1-3*$O$1-$P$1</f>
        <v>34</v>
      </c>
      <c r="Q22" s="33">
        <f>50-3*$N$1-4*$O$1-3*$P$1</f>
        <v>24</v>
      </c>
      <c r="R22" s="34">
        <f>50-3*$N$1-4*$O$1-2*$P$1</f>
        <v>28</v>
      </c>
      <c r="S22" s="33">
        <f>50-3*$N$1-2*$O$1-$P$1</f>
        <v>36</v>
      </c>
      <c r="T22" s="34">
        <f>50-3*$N$1-2*$O$1-2*$P$1</f>
        <v>32</v>
      </c>
      <c r="U22" s="37">
        <v>50</v>
      </c>
      <c r="V22" s="34">
        <f>50-$P$1</f>
        <v>46</v>
      </c>
      <c r="W22" s="33">
        <f>50-$O$1</f>
        <v>48</v>
      </c>
      <c r="X22" s="34">
        <f>50-$O$1-2*$P$1</f>
        <v>40</v>
      </c>
      <c r="Y22" s="33">
        <f>50-2*$O$1-$P$1</f>
        <v>42</v>
      </c>
      <c r="Z22" s="34">
        <f>50-2*$O$1-2*$P$1</f>
        <v>38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30</v>
      </c>
      <c r="D23" s="34">
        <f>50-$N$1-3*$O$1-$P$1</f>
        <v>38</v>
      </c>
      <c r="E23" s="33">
        <f>50-$N$1-2*$O$1-3*$P$1</f>
        <v>32</v>
      </c>
      <c r="F23" s="34">
        <f>50-$N$1-2*$O$1</f>
        <v>44</v>
      </c>
      <c r="G23" s="33">
        <f>50-$N$1-$P$1</f>
        <v>44</v>
      </c>
      <c r="H23" s="34">
        <f>50-$N$1</f>
        <v>48</v>
      </c>
      <c r="I23" s="33">
        <f>50-3*$N$1-3*$O$1-3*$P$1</f>
        <v>26</v>
      </c>
      <c r="J23" s="34">
        <f>50-3*$N$1-3*$O$1-$P$1</f>
        <v>34</v>
      </c>
      <c r="K23" s="33">
        <f>50-3*$N$1-4*$O$1-3*$P$1</f>
        <v>24</v>
      </c>
      <c r="L23" s="34">
        <f>50-3*$N$1-4*$O$1-2*$P$1</f>
        <v>28</v>
      </c>
      <c r="M23" s="33">
        <f>50-3*$N$1-2*$O$1-$P$1</f>
        <v>36</v>
      </c>
      <c r="N23" s="34">
        <f>50-3*$N$1-2*$O$1-2*$P$1</f>
        <v>32</v>
      </c>
      <c r="O23" s="33">
        <f>50-2*$N$1-2*$O$1-3*$P$1</f>
        <v>30</v>
      </c>
      <c r="P23" s="34">
        <f>50-2*$N$1-2*$O$1</f>
        <v>42</v>
      </c>
      <c r="Q23" s="33">
        <f>50-2*$N$1-4*$O$1-3*$P$1</f>
        <v>26</v>
      </c>
      <c r="R23" s="34">
        <f>50-2*$N$1-4*$O$1-2*$P$1</f>
        <v>30</v>
      </c>
      <c r="S23" s="33">
        <f>50-2*$N$1-$O$1</f>
        <v>44</v>
      </c>
      <c r="T23" s="34">
        <f>50-2*$N$1-$O$1-2*$P$1</f>
        <v>36</v>
      </c>
      <c r="U23" s="33">
        <f>50-$P$1</f>
        <v>46</v>
      </c>
      <c r="V23" s="37">
        <v>50</v>
      </c>
      <c r="W23" s="33">
        <f>50-2*$O$1-$P$1</f>
        <v>42</v>
      </c>
      <c r="X23" s="34">
        <f>50-2*$O$1-2*$P$1</f>
        <v>38</v>
      </c>
      <c r="Y23" s="33">
        <f>50-$O$1</f>
        <v>48</v>
      </c>
      <c r="Z23" s="34">
        <f>50-$O$1-2*$P$1</f>
        <v>40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30</v>
      </c>
      <c r="D24" s="34">
        <f>50-2*$N$1-2*$O$1</f>
        <v>42</v>
      </c>
      <c r="E24" s="33">
        <f>50-2*$N$1-4*$O$1-3*$P$1</f>
        <v>26</v>
      </c>
      <c r="F24" s="34">
        <f>50-2*$N$1-4*$O$1-2*$P$1</f>
        <v>30</v>
      </c>
      <c r="G24" s="33">
        <f>50-2*$N$1-$O$1</f>
        <v>44</v>
      </c>
      <c r="H24" s="34">
        <f>50-2*$N$1-$O$1-2*$P$1</f>
        <v>36</v>
      </c>
      <c r="I24" s="33">
        <f>50-$N$1-2*$O$1-3*$P$1</f>
        <v>32</v>
      </c>
      <c r="J24" s="34">
        <f>50-$N$1-2*$O$1</f>
        <v>44</v>
      </c>
      <c r="K24" s="33">
        <f>50-$N$1-3*$O$1-3*$P$1</f>
        <v>30</v>
      </c>
      <c r="L24" s="34">
        <f>50-$N$1-3*$O$1-$P$1</f>
        <v>38</v>
      </c>
      <c r="M24" s="33">
        <f>50-$N$1</f>
        <v>48</v>
      </c>
      <c r="N24" s="34">
        <f>50-$N$1-$P$1</f>
        <v>44</v>
      </c>
      <c r="O24" s="33">
        <f>50-3*$N$1-4*$O$1-3*$P$1</f>
        <v>24</v>
      </c>
      <c r="P24" s="34">
        <f>50-3*$N$1-4*$O$1-2*$P$1</f>
        <v>28</v>
      </c>
      <c r="Q24" s="33">
        <f>50-3*$N$1-3*$O$1-3*$P$1</f>
        <v>26</v>
      </c>
      <c r="R24" s="34">
        <f>50-3*$N$1-3*$O$1-$P$1</f>
        <v>34</v>
      </c>
      <c r="S24" s="33">
        <f>50-3*$N$1-2*$O$1-2*$P$1</f>
        <v>32</v>
      </c>
      <c r="T24" s="34">
        <f>50-3*$N$1-2*$O$1-$P$1</f>
        <v>36</v>
      </c>
      <c r="U24" s="33">
        <f>50-$O$1</f>
        <v>48</v>
      </c>
      <c r="V24" s="34">
        <f>50-$O$1-2*$P$1</f>
        <v>40</v>
      </c>
      <c r="W24" s="37">
        <v>50</v>
      </c>
      <c r="X24" s="34">
        <f>50-$P$1</f>
        <v>46</v>
      </c>
      <c r="Y24" s="33">
        <f>50-2*$O$1-2*$P$1</f>
        <v>38</v>
      </c>
      <c r="Z24" s="34">
        <f>50-2*$O$1-$P$1</f>
        <v>42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26</v>
      </c>
      <c r="D25" s="34">
        <f>50-3*$N$1-3*$O$1-$P$1</f>
        <v>34</v>
      </c>
      <c r="E25" s="33">
        <f>50-3*$N$1-4*$O$1-3*$P$1</f>
        <v>24</v>
      </c>
      <c r="F25" s="34">
        <f>50-3*$N$1-4*$O$1-2*$P$1</f>
        <v>28</v>
      </c>
      <c r="G25" s="33">
        <f>50-3*$N$1-2*$O$1-$P$1</f>
        <v>36</v>
      </c>
      <c r="H25" s="34">
        <f>50-3*$N$1-2*$O$1-2*$P$1</f>
        <v>32</v>
      </c>
      <c r="I25" s="33">
        <f>50-$N$1-3*$O$1-3*$P$1</f>
        <v>30</v>
      </c>
      <c r="J25" s="34">
        <f>50-$N$1-3*$O$1-$P$1</f>
        <v>38</v>
      </c>
      <c r="K25" s="33">
        <f>50-$N$1-2*$O$1-3*$P$1</f>
        <v>32</v>
      </c>
      <c r="L25" s="34">
        <f>50-$N$1-2*$O$1</f>
        <v>44</v>
      </c>
      <c r="M25" s="33">
        <f>50-$N$1-$P$1</f>
        <v>44</v>
      </c>
      <c r="N25" s="34">
        <f>50-$N$1</f>
        <v>48</v>
      </c>
      <c r="O25" s="33">
        <f>50-2*$N$1-4*$O$1-3*$P$1</f>
        <v>26</v>
      </c>
      <c r="P25" s="34">
        <f>50-2*$N$1-4*$O$1-2*$P$1</f>
        <v>30</v>
      </c>
      <c r="Q25" s="33">
        <f>50-2*$N$1-2*$O$1-3*$P$1</f>
        <v>30</v>
      </c>
      <c r="R25" s="34">
        <f>50-2*$N$1-2*$O$1</f>
        <v>42</v>
      </c>
      <c r="S25" s="33">
        <f>50-2*$N$1-$O$1-2*$P$1</f>
        <v>36</v>
      </c>
      <c r="T25" s="34">
        <f>50-2*$N$1-$O$1</f>
        <v>44</v>
      </c>
      <c r="U25" s="33">
        <f>50-2*$O$1-$P$1</f>
        <v>42</v>
      </c>
      <c r="V25" s="34">
        <f>50-2*$O$1-2*$P$1</f>
        <v>38</v>
      </c>
      <c r="W25" s="33">
        <f>50-$P$1</f>
        <v>46</v>
      </c>
      <c r="X25" s="37">
        <v>50</v>
      </c>
      <c r="Y25" s="33">
        <f>50-$O$1-2*$P$1</f>
        <v>40</v>
      </c>
      <c r="Z25" s="34">
        <f>50-$O$1</f>
        <v>48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26</v>
      </c>
      <c r="D26" s="34">
        <f>50-2*$N$1-4*$O$1-2*$P$1</f>
        <v>30</v>
      </c>
      <c r="E26" s="33">
        <f>50-2*$N$1-2*$O$1-3*$P$1</f>
        <v>30</v>
      </c>
      <c r="F26" s="34">
        <f>50-2*$N$1-2*$O$1</f>
        <v>42</v>
      </c>
      <c r="G26" s="33">
        <f>50-2*$N$1-$O$1-2*$P$1</f>
        <v>36</v>
      </c>
      <c r="H26" s="34">
        <f>50-2*$N$1-$O$1</f>
        <v>44</v>
      </c>
      <c r="I26" s="33">
        <f>50-3*$N$1-4*$O$1-3*$P$1</f>
        <v>24</v>
      </c>
      <c r="J26" s="34">
        <f>50-3*$N$1-4*$O$1-2*$P$1</f>
        <v>28</v>
      </c>
      <c r="K26" s="33">
        <f>50-3*$N$1-3*$O$1-3*$P$1</f>
        <v>26</v>
      </c>
      <c r="L26" s="34">
        <f>50-3*$N$1-3*$O$1-$P$1</f>
        <v>34</v>
      </c>
      <c r="M26" s="33">
        <f>50-3*$N$1-2*$O$1-2*$P$1</f>
        <v>32</v>
      </c>
      <c r="N26" s="34">
        <f>50-3*$N$1-2*$O$1-$P$1</f>
        <v>36</v>
      </c>
      <c r="O26" s="33">
        <f>50-$N$1-2*$O$1-3*$P$1</f>
        <v>32</v>
      </c>
      <c r="P26" s="34">
        <f>50-$N$1-2*$O$1</f>
        <v>44</v>
      </c>
      <c r="Q26" s="33">
        <f>50-$N$1-3*$O$1-3*$P$1</f>
        <v>30</v>
      </c>
      <c r="R26" s="34">
        <f>50-$N$1-3*$O$1-$P$1</f>
        <v>38</v>
      </c>
      <c r="S26" s="33">
        <f>50-$N$1</f>
        <v>48</v>
      </c>
      <c r="T26" s="34">
        <f>50-$N$1-$P$1</f>
        <v>44</v>
      </c>
      <c r="U26" s="33">
        <f>50-$O$1-2*$P$1</f>
        <v>40</v>
      </c>
      <c r="V26" s="34">
        <f>50-$O$1</f>
        <v>48</v>
      </c>
      <c r="W26" s="33">
        <f>50-2*$O$1-2*$P$1</f>
        <v>38</v>
      </c>
      <c r="X26" s="34">
        <f>50-2*$O$1-$P$1</f>
        <v>42</v>
      </c>
      <c r="Y26" s="37">
        <v>50</v>
      </c>
      <c r="Z26" s="34">
        <f>50-$P$1</f>
        <v>46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24</v>
      </c>
      <c r="D27" s="34">
        <f>50-3*$N$1-4*$O$1-2*$P$1</f>
        <v>28</v>
      </c>
      <c r="E27" s="33">
        <f>50-3*$N$1-3*$O$1-3*$P$1</f>
        <v>26</v>
      </c>
      <c r="F27" s="34">
        <f>50-3*$N$1-3*$O$1-$P$1</f>
        <v>34</v>
      </c>
      <c r="G27" s="33">
        <f>50-3*$N$1-2*$O$1-2*$P$1</f>
        <v>32</v>
      </c>
      <c r="H27" s="34">
        <f>50-3*$N$1-2*$O$1-$P$1</f>
        <v>36</v>
      </c>
      <c r="I27" s="33">
        <f>50-2*$N$1-4*$O$1-3*$P$1</f>
        <v>26</v>
      </c>
      <c r="J27" s="34">
        <f>50-2*$N$1-4*$O$1-2*$P$1</f>
        <v>30</v>
      </c>
      <c r="K27" s="33">
        <f>50-2*$N$1-2*$O$1-3*$P$1</f>
        <v>30</v>
      </c>
      <c r="L27" s="34">
        <f>50-2*$N$1-2*$O$1</f>
        <v>42</v>
      </c>
      <c r="M27" s="33">
        <f>50-2*$N$1-$O$1-2*$P$1</f>
        <v>36</v>
      </c>
      <c r="N27" s="34">
        <f>50-2*$N$1-$O$1</f>
        <v>44</v>
      </c>
      <c r="O27" s="33">
        <f>50-$N$1-3*$O$1-3*$P$1</f>
        <v>30</v>
      </c>
      <c r="P27" s="34">
        <f>50-$N$1-3*$O$1-$P$1</f>
        <v>38</v>
      </c>
      <c r="Q27" s="33">
        <f>50-$N$1-2*$O$1-3*$P$1</f>
        <v>32</v>
      </c>
      <c r="R27" s="34">
        <f>50-$N$1-2*$O$1</f>
        <v>44</v>
      </c>
      <c r="S27" s="33">
        <f>50-$N$1-$P$1</f>
        <v>44</v>
      </c>
      <c r="T27" s="34">
        <f>50-$N$1</f>
        <v>48</v>
      </c>
      <c r="U27" s="33">
        <f>50-2*$O$1-2*$P$1</f>
        <v>38</v>
      </c>
      <c r="V27" s="34">
        <f>50-2*$O$1-$P$1</f>
        <v>42</v>
      </c>
      <c r="W27" s="33">
        <f>50-$O$1-2*$P$1</f>
        <v>40</v>
      </c>
      <c r="X27" s="34">
        <f>50-$O$1</f>
        <v>48</v>
      </c>
      <c r="Y27" s="33">
        <f>50-$P$1</f>
        <v>46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46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48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42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40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38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48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44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44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36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36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32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44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38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42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34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30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28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32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30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30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26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26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24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Start!D16</f>
        <v>2</v>
      </c>
      <c r="O1" s="9">
        <f>Start!E16</f>
        <v>4</v>
      </c>
      <c r="P1" s="9">
        <f>Start!F16</f>
        <v>2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48</v>
      </c>
      <c r="E4" s="33">
        <f>50-$O$1</f>
        <v>46</v>
      </c>
      <c r="F4" s="34">
        <f>50-$O$1-2*$P$1</f>
        <v>42</v>
      </c>
      <c r="G4" s="33">
        <f>50-2*$O$1-$P$1</f>
        <v>40</v>
      </c>
      <c r="H4" s="34">
        <f>50-2*$O$1-2*$P$1</f>
        <v>38</v>
      </c>
      <c r="I4" s="33">
        <f>50-$N$1</f>
        <v>48</v>
      </c>
      <c r="J4" s="34">
        <f>50-$N$1-$P$1</f>
        <v>46</v>
      </c>
      <c r="K4" s="33">
        <f>50-$N$1-2*$O$1</f>
        <v>40</v>
      </c>
      <c r="L4" s="34">
        <f>50-$N$1-2*$O$1-3*$P$1</f>
        <v>34</v>
      </c>
      <c r="M4" s="33">
        <f>50-$N$1-3*$O$1-$P$1</f>
        <v>34</v>
      </c>
      <c r="N4" s="34">
        <f>50-$N$1-3*$O$1-3*$P$1</f>
        <v>30</v>
      </c>
      <c r="O4" s="33">
        <f>50-2*$N$1-$O$1</f>
        <v>42</v>
      </c>
      <c r="P4" s="34">
        <f>50-2*$N$1-$O$1-2*$P$1</f>
        <v>38</v>
      </c>
      <c r="Q4" s="33">
        <f>50-2*$N$1-2*$O$1</f>
        <v>38</v>
      </c>
      <c r="R4" s="34">
        <f>50-2*$N$1-2*$O$1-3*$P$1</f>
        <v>32</v>
      </c>
      <c r="S4" s="33">
        <f>50-2*$N$1-4*$O$1-2*$P$1</f>
        <v>26</v>
      </c>
      <c r="T4" s="34">
        <f>50-2*$N$1-4*$O$1-3*$P$1</f>
        <v>24</v>
      </c>
      <c r="U4" s="33">
        <f>50-3*$N$1-2*$O$1-$P$1</f>
        <v>34</v>
      </c>
      <c r="V4" s="34">
        <f>50-3*$N$1-2*$O$1-2*$P$1</f>
        <v>32</v>
      </c>
      <c r="W4" s="33">
        <f>50-3*$N$1-3*$O$1-$P$1</f>
        <v>30</v>
      </c>
      <c r="X4" s="34">
        <f>50-3*$N$1-3*$O$1-3*$P$1</f>
        <v>26</v>
      </c>
      <c r="Y4" s="33">
        <f>50-3*$N$1-4*$O$1-2*$P$1</f>
        <v>24</v>
      </c>
      <c r="Z4" s="34">
        <f>50-3*$N$1-4*$O$1-3*$P$1</f>
        <v>22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48</v>
      </c>
      <c r="D5" s="37">
        <v>50</v>
      </c>
      <c r="E5" s="33">
        <f>50-2*$O$1-$P$1</f>
        <v>40</v>
      </c>
      <c r="F5" s="34">
        <f>50-2*$O$1-2*$P$1</f>
        <v>38</v>
      </c>
      <c r="G5" s="33">
        <f>50-$O$1</f>
        <v>46</v>
      </c>
      <c r="H5" s="34">
        <f>50-$O$1-2*$P$1</f>
        <v>42</v>
      </c>
      <c r="I5" s="33">
        <f>50-$N$1-$P$1</f>
        <v>46</v>
      </c>
      <c r="J5" s="34">
        <f>50-$N$1</f>
        <v>48</v>
      </c>
      <c r="K5" s="33">
        <f>50-$N$1-3*$O$1-$P$1</f>
        <v>34</v>
      </c>
      <c r="L5" s="34">
        <f>50-$N$1-3*$O$1-3*$P$1</f>
        <v>30</v>
      </c>
      <c r="M5" s="33">
        <f>50-$N$1-2*$O$1</f>
        <v>40</v>
      </c>
      <c r="N5" s="34">
        <f>50-$N$1-2*$O$1-3*$P$1</f>
        <v>34</v>
      </c>
      <c r="O5" s="33">
        <f>50-3*$N$1-2*$O$1-$P$1</f>
        <v>34</v>
      </c>
      <c r="P5" s="34">
        <f>50-3*$N$1-2*$O$1-2*$P$1</f>
        <v>32</v>
      </c>
      <c r="Q5" s="33">
        <f>50-3*$N$1-3*$O$1-$P$1</f>
        <v>30</v>
      </c>
      <c r="R5" s="34">
        <f>50-3*$N$1-3*$O$1-3*$P$1</f>
        <v>26</v>
      </c>
      <c r="S5" s="33">
        <f>50-3*$N$1-4*$O$1-2*$P$1</f>
        <v>24</v>
      </c>
      <c r="T5" s="34">
        <f>50-3*$N$1-4*$O$1-3*$P$1</f>
        <v>22</v>
      </c>
      <c r="U5" s="33">
        <f>50-2*$N$1-$O$1</f>
        <v>42</v>
      </c>
      <c r="V5" s="34">
        <f>50-2*$N$1-$O$1-2*$P$1</f>
        <v>38</v>
      </c>
      <c r="W5" s="33">
        <f>50-2*$N$1-2*$O$1</f>
        <v>38</v>
      </c>
      <c r="X5" s="34">
        <f>50-2*$N$1-2*$O$1-3*$P$1</f>
        <v>32</v>
      </c>
      <c r="Y5" s="33">
        <f>50-2*$N$1-4*$O$1-2*$P$1</f>
        <v>26</v>
      </c>
      <c r="Z5" s="34">
        <f>50-2*$N$1-4*$O$1-3*$P$1</f>
        <v>24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46</v>
      </c>
      <c r="D6" s="34">
        <f>50-$O$1-2*$P$1</f>
        <v>42</v>
      </c>
      <c r="E6" s="37">
        <v>50</v>
      </c>
      <c r="F6" s="34">
        <f>50-$P$1</f>
        <v>48</v>
      </c>
      <c r="G6" s="33">
        <f>50-2*$O$1-2*$P$1</f>
        <v>38</v>
      </c>
      <c r="H6" s="34">
        <f>50-2*$O$1-$P$1</f>
        <v>40</v>
      </c>
      <c r="I6" s="33">
        <f>50-2*$N$1-$O$1</f>
        <v>42</v>
      </c>
      <c r="J6" s="34">
        <f>50-2*$N$1-$O$1-2*$P$1</f>
        <v>38</v>
      </c>
      <c r="K6" s="33">
        <f>50-2*$N$1-2*$O$1</f>
        <v>38</v>
      </c>
      <c r="L6" s="34">
        <f>50-2*$N$1-2*$O$1-3*$P$1</f>
        <v>32</v>
      </c>
      <c r="M6" s="33">
        <f>50-2*$N$1-4*$O$1-2*$P$1</f>
        <v>26</v>
      </c>
      <c r="N6" s="34">
        <f>50-2*$N$1-4*$O$1-3*$P$1</f>
        <v>24</v>
      </c>
      <c r="O6" s="33">
        <f>50-$N$1</f>
        <v>48</v>
      </c>
      <c r="P6" s="34">
        <f>50-$N$1-$P$1</f>
        <v>46</v>
      </c>
      <c r="Q6" s="33">
        <f>50-$N$1-2*$O$1</f>
        <v>40</v>
      </c>
      <c r="R6" s="34">
        <f>50-$N$1-2*$O$1-3*$P$1</f>
        <v>34</v>
      </c>
      <c r="S6" s="33">
        <f>50-$N$1-3*$O$1-$P$1</f>
        <v>34</v>
      </c>
      <c r="T6" s="34">
        <f>50-$N$1-3*$O$1-3*$P$1</f>
        <v>30</v>
      </c>
      <c r="U6" s="33">
        <f>50-3*$N$1-2*$O$1-2*$P$1</f>
        <v>32</v>
      </c>
      <c r="V6" s="34">
        <f>50-3*$N$1-2*$O$1-$P$1</f>
        <v>34</v>
      </c>
      <c r="W6" s="33">
        <f>50-3*$N$1-4*$O$1-2*$P$1</f>
        <v>24</v>
      </c>
      <c r="X6" s="34">
        <f>50-3*$N$1-4*$O$1-3*$P$1</f>
        <v>22</v>
      </c>
      <c r="Y6" s="33">
        <f>50-3*$N$1-3*$O$1-$P$1</f>
        <v>30</v>
      </c>
      <c r="Z6" s="34">
        <f>50-3*$N$1-3*$O$1-3*$P$1</f>
        <v>26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40</v>
      </c>
      <c r="D7" s="34">
        <f>50-2*$O$1-2*$P$1</f>
        <v>38</v>
      </c>
      <c r="E7" s="33">
        <f>50-$P$1</f>
        <v>48</v>
      </c>
      <c r="F7" s="37">
        <v>50</v>
      </c>
      <c r="G7" s="33">
        <f>50-$O$1-2*$P$1</f>
        <v>42</v>
      </c>
      <c r="H7" s="34">
        <f>50-$O$1</f>
        <v>46</v>
      </c>
      <c r="I7" s="33">
        <f>50-3*$N$1-2*$O$1-$P$1</f>
        <v>34</v>
      </c>
      <c r="J7" s="34">
        <f>50-3*$N$1-2*$O$1-2*$P$1</f>
        <v>32</v>
      </c>
      <c r="K7" s="33">
        <f>50-3*$N$1-3*$O$1-$P$1</f>
        <v>30</v>
      </c>
      <c r="L7" s="34">
        <f>50-3*$N$1-3*$O$1-3*$P$1</f>
        <v>26</v>
      </c>
      <c r="M7" s="33">
        <f>50-3*$N$1-4*$O$1-2*$P$1</f>
        <v>24</v>
      </c>
      <c r="N7" s="34">
        <f>50-3*$N$1-4*$O$1-3*$P$1</f>
        <v>22</v>
      </c>
      <c r="O7" s="33">
        <f>50-$N$1-$P$1</f>
        <v>46</v>
      </c>
      <c r="P7" s="34">
        <f>50-$N$1</f>
        <v>48</v>
      </c>
      <c r="Q7" s="33">
        <f>50-$N$1-3*$O$1-$P$1</f>
        <v>34</v>
      </c>
      <c r="R7" s="34">
        <f>50-$N$1-3*$O$1-3*$P$1</f>
        <v>30</v>
      </c>
      <c r="S7" s="33">
        <f>50-$N$1-2*$O$1</f>
        <v>40</v>
      </c>
      <c r="T7" s="34">
        <f>50-$N$1-2*$O$1-3*$P$1</f>
        <v>34</v>
      </c>
      <c r="U7" s="33">
        <f>50-2*$N$1-$O$1-2*$P$1</f>
        <v>38</v>
      </c>
      <c r="V7" s="34">
        <f>50-2*$N$1-$O$1</f>
        <v>42</v>
      </c>
      <c r="W7" s="33">
        <f>50-2*$N$1-4*$O$1-2*$P$1</f>
        <v>26</v>
      </c>
      <c r="X7" s="34">
        <f>50-2*$N$1-4*$O$1-3*$P$1</f>
        <v>24</v>
      </c>
      <c r="Y7" s="33">
        <f>50-2*$N$1-2*$O$1</f>
        <v>38</v>
      </c>
      <c r="Z7" s="34">
        <f>50-2*$N$1-2*$O$1-3*$P$1</f>
        <v>32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42</v>
      </c>
      <c r="D8" s="34">
        <f>50-$O$1</f>
        <v>46</v>
      </c>
      <c r="E8" s="33">
        <f>50-2*$O$1-2*$P$1</f>
        <v>38</v>
      </c>
      <c r="F8" s="34">
        <f>50-2*$O$1-$P$1</f>
        <v>40</v>
      </c>
      <c r="G8" s="37">
        <v>50</v>
      </c>
      <c r="H8" s="34">
        <f>50-$P$1</f>
        <v>48</v>
      </c>
      <c r="I8" s="33">
        <f>50-2*$N$1-$O$1-2*$P$1</f>
        <v>38</v>
      </c>
      <c r="J8" s="34">
        <f>50-2*$N$1-$O$1</f>
        <v>42</v>
      </c>
      <c r="K8" s="33">
        <f>50-2*$N$1-4*$O$1-2*$P$1</f>
        <v>26</v>
      </c>
      <c r="L8" s="34">
        <f>50-2*$N$1-4*$O$1-3*$P$1</f>
        <v>24</v>
      </c>
      <c r="M8" s="33">
        <f>50-2*$N$1-2*$O$1</f>
        <v>38</v>
      </c>
      <c r="N8" s="34">
        <f>50-2*$N$1-2*$O$1-3*$P$1</f>
        <v>32</v>
      </c>
      <c r="O8" s="33">
        <f>50-3*$N$1-2*$O$1-2*$P$1</f>
        <v>32</v>
      </c>
      <c r="P8" s="34">
        <f>50-3*$N$1-2*$O$1-$P$1</f>
        <v>34</v>
      </c>
      <c r="Q8" s="33">
        <f>50-3*$N$1-4*$O$1-2*$P$1</f>
        <v>24</v>
      </c>
      <c r="R8" s="34">
        <f>50-3*$N$1-4*$O$1-3*$P$1</f>
        <v>22</v>
      </c>
      <c r="S8" s="33">
        <f>50-3*$N$1-3*$O$1-$P$1</f>
        <v>30</v>
      </c>
      <c r="T8" s="34">
        <f>50-3*$N$1-3*$O$1-3*$P$1</f>
        <v>26</v>
      </c>
      <c r="U8" s="33">
        <f>50-$N$1</f>
        <v>48</v>
      </c>
      <c r="V8" s="34">
        <f>50-$N$1-$P$1</f>
        <v>46</v>
      </c>
      <c r="W8" s="33">
        <f>50-$N$1-2*$O$1</f>
        <v>40</v>
      </c>
      <c r="X8" s="34">
        <f>50-$N$1-2*$O$1-3*$P$1</f>
        <v>34</v>
      </c>
      <c r="Y8" s="33">
        <f>50-$N$1-3*$O$1-$P$1</f>
        <v>34</v>
      </c>
      <c r="Z8" s="34">
        <f>50-$N$1-3*$O$1-3*$P$1</f>
        <v>30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38</v>
      </c>
      <c r="D9" s="34">
        <f>50-2*$O$1-$P$1</f>
        <v>40</v>
      </c>
      <c r="E9" s="33">
        <f>50-$O$1-2*$P$1</f>
        <v>42</v>
      </c>
      <c r="F9" s="34">
        <f>50-$O$1</f>
        <v>46</v>
      </c>
      <c r="G9" s="33">
        <f>50-$P$1</f>
        <v>48</v>
      </c>
      <c r="H9" s="37">
        <v>50</v>
      </c>
      <c r="I9" s="33">
        <f>50-3*$N$1-2*$O$1-2*$P$1</f>
        <v>32</v>
      </c>
      <c r="J9" s="34">
        <f>50-3*$N$1-2*$O$1-$P$1</f>
        <v>34</v>
      </c>
      <c r="K9" s="33">
        <f>50-3*$N$1-4*$O$1-2*$P$1</f>
        <v>24</v>
      </c>
      <c r="L9" s="34">
        <f>50-3*$N$1-4*$O$1-3*$P$1</f>
        <v>22</v>
      </c>
      <c r="M9" s="33">
        <f>50-3*$N$1-3*$O$1-$P$1</f>
        <v>30</v>
      </c>
      <c r="N9" s="34">
        <f>50-3*$N$1-3*$O$1-3*$P$1</f>
        <v>26</v>
      </c>
      <c r="O9" s="33">
        <f>50-2*$N$1-$O$1-2*$P$1</f>
        <v>38</v>
      </c>
      <c r="P9" s="34">
        <f>50-2*$N$1-$O$1</f>
        <v>42</v>
      </c>
      <c r="Q9" s="33">
        <f>50-2*$N$1-4*$O$1-2*$P$1</f>
        <v>26</v>
      </c>
      <c r="R9" s="34">
        <f>50-2*$N$1-4*$O$1-3*$P$1</f>
        <v>24</v>
      </c>
      <c r="S9" s="33">
        <f>50-2*$N$1-2*$O$1</f>
        <v>38</v>
      </c>
      <c r="T9" s="34">
        <f>50-2*$N$1-2*$O$1-3*$P$1</f>
        <v>32</v>
      </c>
      <c r="U9" s="33">
        <f>50-$N$1-$P$1</f>
        <v>46</v>
      </c>
      <c r="V9" s="34">
        <f>50-$N$1</f>
        <v>48</v>
      </c>
      <c r="W9" s="33">
        <f>50-$N$1-3*$O$1-$P$1</f>
        <v>34</v>
      </c>
      <c r="X9" s="34">
        <f>50-$N$1-3*$O$1-3*$P$1</f>
        <v>30</v>
      </c>
      <c r="Y9" s="33">
        <f>50-$N$1-2*$O$1</f>
        <v>40</v>
      </c>
      <c r="Z9" s="34">
        <f>50-$N$1-2*$O$1-3*$P$1</f>
        <v>34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48</v>
      </c>
      <c r="D10" s="34">
        <f>50-$N$1-$P$1</f>
        <v>46</v>
      </c>
      <c r="E10" s="33">
        <f>50-$N$1-2*$O$1</f>
        <v>40</v>
      </c>
      <c r="F10" s="34">
        <f>50-$N$1-2*$O$1-3*$P$1</f>
        <v>34</v>
      </c>
      <c r="G10" s="33">
        <f>50-$N$1-3*$O$1-$P$1</f>
        <v>34</v>
      </c>
      <c r="H10" s="34">
        <f>50-$N$1-3*$O$1-3*$P$1</f>
        <v>30</v>
      </c>
      <c r="I10" s="37">
        <v>50</v>
      </c>
      <c r="J10" s="34">
        <f>50-$P$1</f>
        <v>48</v>
      </c>
      <c r="K10" s="33">
        <f>50-$O$1</f>
        <v>46</v>
      </c>
      <c r="L10" s="34">
        <f>50-$O$1-2*$P$1</f>
        <v>42</v>
      </c>
      <c r="M10" s="33">
        <f>50-2*$O$1-$P$1</f>
        <v>40</v>
      </c>
      <c r="N10" s="34">
        <f>50-2*$O$1-2*$P$1</f>
        <v>38</v>
      </c>
      <c r="O10" s="33">
        <f>50-2*$N$1-2*$O$1</f>
        <v>38</v>
      </c>
      <c r="P10" s="34">
        <f>50-2*$N$1-2*$O$1-3*$P$1</f>
        <v>32</v>
      </c>
      <c r="Q10" s="33">
        <f>50-2*$N$1-$O$1</f>
        <v>42</v>
      </c>
      <c r="R10" s="34">
        <f>50-2*$N$1-$O$1-2*$P$1</f>
        <v>38</v>
      </c>
      <c r="S10" s="33">
        <f>50-2*$N$1-4*$O$1-3*$P$1</f>
        <v>24</v>
      </c>
      <c r="T10" s="34">
        <f>50-2*$N$1-4*$O$1-2*$P$1</f>
        <v>26</v>
      </c>
      <c r="U10" s="33">
        <f>50-3*$N$1-3*$O$1-$P$1</f>
        <v>30</v>
      </c>
      <c r="V10" s="34">
        <f>50-3*$N$1-3*$O$1-3*$P$1</f>
        <v>26</v>
      </c>
      <c r="W10" s="33">
        <f>50-3*$N$1-2*$O$1-$P$1</f>
        <v>34</v>
      </c>
      <c r="X10" s="34">
        <f>50-3*$N$1-2*$O$1-2*$P$1</f>
        <v>32</v>
      </c>
      <c r="Y10" s="33">
        <f>50-3*$N$1-4*$O$1-3*$P$1</f>
        <v>22</v>
      </c>
      <c r="Z10" s="34">
        <f>50-3*$N$1-4*$O$1-2*$P$1</f>
        <v>24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46</v>
      </c>
      <c r="D11" s="34">
        <f>50-$N$1</f>
        <v>48</v>
      </c>
      <c r="E11" s="33">
        <f>50-$N$1-3*$O$1-$P$1</f>
        <v>34</v>
      </c>
      <c r="F11" s="34">
        <f>50-$N$1-3*$O$1-3*$P$1</f>
        <v>30</v>
      </c>
      <c r="G11" s="33">
        <f>50-$N$1-2*$O$1</f>
        <v>40</v>
      </c>
      <c r="H11" s="34">
        <f>50-$N$1-2*$O$1-3*$P$1</f>
        <v>34</v>
      </c>
      <c r="I11" s="33">
        <f>50-$P$1</f>
        <v>48</v>
      </c>
      <c r="J11" s="37">
        <v>50</v>
      </c>
      <c r="K11" s="33">
        <f>50-2*$O$1-$P$1</f>
        <v>40</v>
      </c>
      <c r="L11" s="34">
        <f>50-2*$O$1-2*$P$1</f>
        <v>38</v>
      </c>
      <c r="M11" s="33">
        <f>50-$O$1</f>
        <v>46</v>
      </c>
      <c r="N11" s="34">
        <f>50-$O$1-2*$P$1</f>
        <v>42</v>
      </c>
      <c r="O11" s="33">
        <f>50-3*$N$1-3*$O$1-$P$1</f>
        <v>30</v>
      </c>
      <c r="P11" s="34">
        <f>50-3*$N$1-3*$O$1-3*$P$1</f>
        <v>26</v>
      </c>
      <c r="Q11" s="33">
        <f>50-3*$N$1-2*$O$1-$P$1</f>
        <v>34</v>
      </c>
      <c r="R11" s="34">
        <f>50-3*$N$1-2*$O$1-2*$P$1</f>
        <v>32</v>
      </c>
      <c r="S11" s="33">
        <f>50-3*$N$1-4*$O$1-3*$P$1</f>
        <v>22</v>
      </c>
      <c r="T11" s="34">
        <f>50-3*$N$1-4*$O$1-2*$P$1</f>
        <v>24</v>
      </c>
      <c r="U11" s="33">
        <f>50-2*$N$1-2*$O$1</f>
        <v>38</v>
      </c>
      <c r="V11" s="34">
        <f>50-2*$N$1-2*$O$1-3*$P$1</f>
        <v>32</v>
      </c>
      <c r="W11" s="33">
        <f>50-2*$N$1-$O$1</f>
        <v>42</v>
      </c>
      <c r="X11" s="34">
        <f>50-2*$N$1-$O$1-2*$P$1</f>
        <v>38</v>
      </c>
      <c r="Y11" s="33">
        <f>50-2*$N$1-4*$O$1-3*$P$1</f>
        <v>24</v>
      </c>
      <c r="Z11" s="34">
        <f>50-2*$N$1-4*$O$1-2*$P$1</f>
        <v>26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42</v>
      </c>
      <c r="D12" s="34">
        <f>50-2*$N$1-$O$1-2*$P$1</f>
        <v>38</v>
      </c>
      <c r="E12" s="33">
        <f>50-2*$N$1-2*$O$1</f>
        <v>38</v>
      </c>
      <c r="F12" s="34">
        <f>50-2*$N$1-2*$O$1-3*$P$1</f>
        <v>32</v>
      </c>
      <c r="G12" s="33">
        <f>50-2*$N$1-4*$O$1-2*$P$1</f>
        <v>26</v>
      </c>
      <c r="H12" s="34">
        <f>50-2*$N$1-4*$O$1-3*$P$1</f>
        <v>24</v>
      </c>
      <c r="I12" s="33">
        <f>50-$O$1</f>
        <v>46</v>
      </c>
      <c r="J12" s="34">
        <f>50-$O$1-2*$P$1</f>
        <v>42</v>
      </c>
      <c r="K12" s="37">
        <v>50</v>
      </c>
      <c r="L12" s="34">
        <f>50-$P$1</f>
        <v>48</v>
      </c>
      <c r="M12" s="33">
        <f>50-2*$O$1-2*$P$1</f>
        <v>38</v>
      </c>
      <c r="N12" s="34">
        <f>50-2*$O$1-$P$1</f>
        <v>40</v>
      </c>
      <c r="O12" s="33">
        <f>50-$N$1-2*$O$1</f>
        <v>40</v>
      </c>
      <c r="P12" s="34">
        <f>50-$N$1-2*$O$1-3*$P$1</f>
        <v>34</v>
      </c>
      <c r="Q12" s="33">
        <f>50-$N$1</f>
        <v>48</v>
      </c>
      <c r="R12" s="34">
        <f>50-$N$1-$P$1</f>
        <v>46</v>
      </c>
      <c r="S12" s="33">
        <f>50-$N$1-3*$O$1-3*$P$1</f>
        <v>30</v>
      </c>
      <c r="T12" s="34">
        <f>50-$N$1-3*$O$1-$P$1</f>
        <v>34</v>
      </c>
      <c r="U12" s="33">
        <f>50-3*$N$1-4*$O$1-2*$P$1</f>
        <v>24</v>
      </c>
      <c r="V12" s="34">
        <f>50-3*$N$1-4*$O$1-3*$P$1</f>
        <v>22</v>
      </c>
      <c r="W12" s="33">
        <f>50-3*$N$1-2*$O$1-2*$P$1</f>
        <v>32</v>
      </c>
      <c r="X12" s="34">
        <f>50-3*$N$1-2*$O$1-$P$1</f>
        <v>34</v>
      </c>
      <c r="Y12" s="33">
        <f>50-3*$N$1-3*$O$1-3*$P$1</f>
        <v>26</v>
      </c>
      <c r="Z12" s="34">
        <f>50-3*$N$1-3*$O$1-$P$1</f>
        <v>30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34</v>
      </c>
      <c r="D13" s="34">
        <f>50-3*$N$1-2*$O$1-2*$P$1</f>
        <v>32</v>
      </c>
      <c r="E13" s="33">
        <f>50-3*$N$1-3*$O$1-$P$1</f>
        <v>30</v>
      </c>
      <c r="F13" s="34">
        <f>50-3*$N$1-3*$O$1-3*$P$1</f>
        <v>26</v>
      </c>
      <c r="G13" s="33">
        <f>50-3*$N$1-4*$O$1-2*$P$1</f>
        <v>24</v>
      </c>
      <c r="H13" s="34">
        <f>50-3*$N$1-4*$O$1-3*$P$1</f>
        <v>22</v>
      </c>
      <c r="I13" s="33">
        <f>50-2*$O$1-$P$1</f>
        <v>40</v>
      </c>
      <c r="J13" s="34">
        <f>50-2*$O$1-2*$P$1</f>
        <v>38</v>
      </c>
      <c r="K13" s="33">
        <f>50-$P$1</f>
        <v>48</v>
      </c>
      <c r="L13" s="37">
        <v>50</v>
      </c>
      <c r="M13" s="33">
        <f>50-$O$1-2*$P$1</f>
        <v>42</v>
      </c>
      <c r="N13" s="34">
        <f>50-$O$1</f>
        <v>46</v>
      </c>
      <c r="O13" s="33">
        <f>50-$N$1-3*$O$1-$P$1</f>
        <v>34</v>
      </c>
      <c r="P13" s="34">
        <f>50-$N$1-3*$O$1-3*$P$1</f>
        <v>30</v>
      </c>
      <c r="Q13" s="33">
        <f>50-$N$1-$P$1</f>
        <v>46</v>
      </c>
      <c r="R13" s="34">
        <f>50-$N$1</f>
        <v>48</v>
      </c>
      <c r="S13" s="33">
        <f>50-$N$1-2*$O$1-3*$P$1</f>
        <v>34</v>
      </c>
      <c r="T13" s="34">
        <f>50-$N$1-2*$O$1</f>
        <v>40</v>
      </c>
      <c r="U13" s="33">
        <f>50-2*$N$1-4*$O$1-2*$P$1</f>
        <v>26</v>
      </c>
      <c r="V13" s="34">
        <f>50-2*$N$1-4*$O$1-3*$P$1</f>
        <v>24</v>
      </c>
      <c r="W13" s="33">
        <f>50-2*$N$1-$O$1-2*$P$1</f>
        <v>38</v>
      </c>
      <c r="X13" s="34">
        <f>50-2*$N$1-$O$1</f>
        <v>42</v>
      </c>
      <c r="Y13" s="33">
        <f>50-2*$N$1-2*$O$1-3*$P$1</f>
        <v>32</v>
      </c>
      <c r="Z13" s="34">
        <f>50-2*$N$1-2*$O$1</f>
        <v>38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38</v>
      </c>
      <c r="D14" s="34">
        <f>50-2*$N$1-$O$1</f>
        <v>42</v>
      </c>
      <c r="E14" s="33">
        <f>50-2*$N$1-4*$O$1-2*$P$1</f>
        <v>26</v>
      </c>
      <c r="F14" s="34">
        <f>50-2*$N$1-4*$O$1-3*$P$1</f>
        <v>24</v>
      </c>
      <c r="G14" s="33">
        <f>50-2*$N$1-2*$O$1</f>
        <v>38</v>
      </c>
      <c r="H14" s="34">
        <f>50-2*$N$1-2*$O$1-3*$P$1</f>
        <v>32</v>
      </c>
      <c r="I14" s="33">
        <f>50-$O$1-2*$P$1</f>
        <v>42</v>
      </c>
      <c r="J14" s="34">
        <f>50-$O$1</f>
        <v>46</v>
      </c>
      <c r="K14" s="33">
        <f>50-2*$O$1-2*$P$1</f>
        <v>38</v>
      </c>
      <c r="L14" s="34">
        <f>50-2*$O$1-$P$1</f>
        <v>40</v>
      </c>
      <c r="M14" s="37">
        <v>50</v>
      </c>
      <c r="N14" s="34">
        <f>50-$P$1</f>
        <v>48</v>
      </c>
      <c r="O14" s="33">
        <f>50-3*$N$1-4*$O$1-2*$P$1</f>
        <v>24</v>
      </c>
      <c r="P14" s="34">
        <f>50-3*$N$1-4*$O$1-3*$P$1</f>
        <v>22</v>
      </c>
      <c r="Q14" s="33">
        <f>50-3*$N$1-2*$O$1-2*$P$1</f>
        <v>32</v>
      </c>
      <c r="R14" s="34">
        <f>50-3*$N$1-2*$O$1-$P$1</f>
        <v>34</v>
      </c>
      <c r="S14" s="33">
        <f>50-3*$N$1-3*$O$1-3*$P$1</f>
        <v>26</v>
      </c>
      <c r="T14" s="34">
        <f>50-3*$N$1-3*$O$1-$P$1</f>
        <v>30</v>
      </c>
      <c r="U14" s="33">
        <f>50-$N$1-2*$O$1</f>
        <v>40</v>
      </c>
      <c r="V14" s="34">
        <f>50-$N$1-2*$O$1-3*$P$1</f>
        <v>34</v>
      </c>
      <c r="W14" s="33">
        <f>50-$N$1</f>
        <v>48</v>
      </c>
      <c r="X14" s="34">
        <f>50-$N$1-$P$1</f>
        <v>46</v>
      </c>
      <c r="Y14" s="33">
        <f>50-$N$1-3*$O$1-3*$P$1</f>
        <v>30</v>
      </c>
      <c r="Z14" s="34">
        <f>50-$N$1-3*$O$1-$P$1</f>
        <v>34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32</v>
      </c>
      <c r="D15" s="34">
        <f>50-3*$N$1-2*$O$1-$P$1</f>
        <v>34</v>
      </c>
      <c r="E15" s="33">
        <f>50-3*$N$1-4*$O$1-2*$P$1</f>
        <v>24</v>
      </c>
      <c r="F15" s="34">
        <f>50-3*$N$1-4*$O$1-3*$P$1</f>
        <v>22</v>
      </c>
      <c r="G15" s="33">
        <f>50-3*$N$1-3*$O$1-$P$1</f>
        <v>30</v>
      </c>
      <c r="H15" s="34">
        <f>50-3*$N$1-3*$O$1-3*$P$1</f>
        <v>26</v>
      </c>
      <c r="I15" s="33">
        <f>50-2*$O$1-2*$P$1</f>
        <v>38</v>
      </c>
      <c r="J15" s="34">
        <f>50-2*$O$1-$P$1</f>
        <v>40</v>
      </c>
      <c r="K15" s="33">
        <f>50-$O$1-2*$P$1</f>
        <v>42</v>
      </c>
      <c r="L15" s="34">
        <f>50-$O$1</f>
        <v>46</v>
      </c>
      <c r="M15" s="33">
        <f>50-$P$1</f>
        <v>48</v>
      </c>
      <c r="N15" s="37">
        <v>50</v>
      </c>
      <c r="O15" s="33">
        <f>50-2*$N$1-4*$O$1-2*$P$1</f>
        <v>26</v>
      </c>
      <c r="P15" s="34">
        <f>50-2*$N$1-4*$O$1-3*$P$1</f>
        <v>24</v>
      </c>
      <c r="Q15" s="33">
        <f>50-2*$N$1-$O$1-2*$P$1</f>
        <v>38</v>
      </c>
      <c r="R15" s="34">
        <f>50-2*$N$1-$O$1</f>
        <v>42</v>
      </c>
      <c r="S15" s="33">
        <f>50-2*$N$1-2*$O$1-3*$P$1</f>
        <v>32</v>
      </c>
      <c r="T15" s="34">
        <f>50-2*$N$1-2*$O$1</f>
        <v>38</v>
      </c>
      <c r="U15" s="33">
        <f>50-$N$1-3*$O$1-$P$1</f>
        <v>34</v>
      </c>
      <c r="V15" s="34">
        <f>50-$N$1-3*$O$1-3*$P$1</f>
        <v>30</v>
      </c>
      <c r="W15" s="33">
        <f>50-$N$1-$P$1</f>
        <v>46</v>
      </c>
      <c r="X15" s="34">
        <f>50-$N$1</f>
        <v>48</v>
      </c>
      <c r="Y15" s="33">
        <f>50-$N$1-2*$O$1-3*$P$1</f>
        <v>34</v>
      </c>
      <c r="Z15" s="34">
        <f>50-$N$1-2*$O$1</f>
        <v>40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40</v>
      </c>
      <c r="D16" s="34">
        <f>50-$N$1-2*$O$1-3*$P$1</f>
        <v>34</v>
      </c>
      <c r="E16" s="33">
        <f>50-$N$1</f>
        <v>48</v>
      </c>
      <c r="F16" s="34">
        <f>50-$N$1-$P$1</f>
        <v>46</v>
      </c>
      <c r="G16" s="33">
        <f>50-$N$1-3*$O$1-3*$P$1</f>
        <v>30</v>
      </c>
      <c r="H16" s="34">
        <f>50-$N$1-3*$O$1-$P$1</f>
        <v>34</v>
      </c>
      <c r="I16" s="33">
        <f>50-2*$N$1-2*$O$1</f>
        <v>38</v>
      </c>
      <c r="J16" s="34">
        <f>50-2*$N$1-2*$O$1-3*$P$1</f>
        <v>32</v>
      </c>
      <c r="K16" s="33">
        <f>50-2*$N$1-$O$1</f>
        <v>42</v>
      </c>
      <c r="L16" s="34">
        <f>50-2*$N$1-$O$1-2*$P$1</f>
        <v>38</v>
      </c>
      <c r="M16" s="33">
        <f>50-2*$N$1-4*$O$1-3*$P$1</f>
        <v>24</v>
      </c>
      <c r="N16" s="34">
        <f>50-2*$N$1-4*$O$1-2*$P$1</f>
        <v>26</v>
      </c>
      <c r="O16" s="37">
        <v>50</v>
      </c>
      <c r="P16" s="34">
        <f>50-$P$1</f>
        <v>48</v>
      </c>
      <c r="Q16" s="33">
        <f>50-$O$1</f>
        <v>46</v>
      </c>
      <c r="R16" s="34">
        <f>50-$O$1-2*$P$1</f>
        <v>42</v>
      </c>
      <c r="S16" s="33">
        <f>50-2*$O$1-$P$1</f>
        <v>40</v>
      </c>
      <c r="T16" s="34">
        <f>50-2*$O$1-2*$P$1</f>
        <v>38</v>
      </c>
      <c r="U16" s="33">
        <f>50-3*$N$1-3*$O$1-3*$P$1</f>
        <v>26</v>
      </c>
      <c r="V16" s="34">
        <f>50-3*$N$1-3*$O$1-$P$1</f>
        <v>30</v>
      </c>
      <c r="W16" s="33">
        <f>50-3*$N$1-4*$O$1-3*$P$1</f>
        <v>22</v>
      </c>
      <c r="X16" s="34">
        <f>50-3*$N$1-4*$O$1-2*$P$1</f>
        <v>24</v>
      </c>
      <c r="Y16" s="33">
        <f>50-3*$N$1-2*$O$1-$P$1</f>
        <v>34</v>
      </c>
      <c r="Z16" s="34">
        <f>50-3*$N$1-2*$O$1-2*$P$1</f>
        <v>32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34</v>
      </c>
      <c r="D17" s="34">
        <f>50-$N$1-3*$O$1-3*$P$1</f>
        <v>30</v>
      </c>
      <c r="E17" s="33">
        <f>50-$N$1-$P$1</f>
        <v>46</v>
      </c>
      <c r="F17" s="34">
        <f>50-$N$1</f>
        <v>48</v>
      </c>
      <c r="G17" s="33">
        <f>50-$N$1-2*$O$1-3*$P$1</f>
        <v>34</v>
      </c>
      <c r="H17" s="34">
        <f>50-$N$1-2*$O$1</f>
        <v>40</v>
      </c>
      <c r="I17" s="33">
        <f>50-3*$N$1-3*$O$1-$P$1</f>
        <v>30</v>
      </c>
      <c r="J17" s="34">
        <f>50-3*$N$1-3*$O$1-3*$P$1</f>
        <v>26</v>
      </c>
      <c r="K17" s="33">
        <f>50-3*$N$1-2*$O$1-$P$1</f>
        <v>34</v>
      </c>
      <c r="L17" s="34">
        <f>50-3*$N$1-2*$O$1-2*$P$1</f>
        <v>32</v>
      </c>
      <c r="M17" s="33">
        <f>50-3*$N$1-4*$O$1-3*$P$1</f>
        <v>22</v>
      </c>
      <c r="N17" s="34">
        <f>50-3*$N$1-4*$O$1-2*$P$1</f>
        <v>24</v>
      </c>
      <c r="O17" s="33">
        <f>50-$P$1</f>
        <v>48</v>
      </c>
      <c r="P17" s="37">
        <v>50</v>
      </c>
      <c r="Q17" s="33">
        <f>50-2*$O$1-$P$1</f>
        <v>40</v>
      </c>
      <c r="R17" s="34">
        <f>50-2*$O$1-2*$P$1</f>
        <v>38</v>
      </c>
      <c r="S17" s="33">
        <f>50-$O$1</f>
        <v>46</v>
      </c>
      <c r="T17" s="34">
        <f>50-$O$1-2*$P$1</f>
        <v>42</v>
      </c>
      <c r="U17" s="33">
        <f>50-2*$N$1-2*$O$1-3*$P$1</f>
        <v>32</v>
      </c>
      <c r="V17" s="34">
        <f>50-2*$N$1-2*$O$1</f>
        <v>38</v>
      </c>
      <c r="W17" s="33">
        <f>50-2*$N$1-4*$O$1-3*$P$1</f>
        <v>24</v>
      </c>
      <c r="X17" s="34">
        <f>50-2*$N$1-4*$O$1-2*$P$1</f>
        <v>26</v>
      </c>
      <c r="Y17" s="33">
        <f>50-2*$N$1-$O$1</f>
        <v>42</v>
      </c>
      <c r="Z17" s="34">
        <f>50-2*$N$1-$O$1-2*$P$1</f>
        <v>38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38</v>
      </c>
      <c r="D18" s="34">
        <f>50-2*$N$1-2*$O$1-3*$P$1</f>
        <v>32</v>
      </c>
      <c r="E18" s="33">
        <f>50-2*$N$1-$O$1</f>
        <v>42</v>
      </c>
      <c r="F18" s="34">
        <f>50-2*$N$1-$O$1-2*$P$1</f>
        <v>38</v>
      </c>
      <c r="G18" s="33">
        <f>50-2*$N$1-4*$O$1-3*$P$1</f>
        <v>24</v>
      </c>
      <c r="H18" s="34">
        <f>50-2*$N$1-4*$O$1-2*$P$1</f>
        <v>26</v>
      </c>
      <c r="I18" s="33">
        <f>50-$N$1-2*$O$1</f>
        <v>40</v>
      </c>
      <c r="J18" s="34">
        <f>50-$N$1-2*$O$1-3*$P$1</f>
        <v>34</v>
      </c>
      <c r="K18" s="33">
        <f>50-$N$1</f>
        <v>48</v>
      </c>
      <c r="L18" s="34">
        <f>50-$N$1-$P$1</f>
        <v>46</v>
      </c>
      <c r="M18" s="33">
        <f>50-$N$1-3*$O$1-3*$P$1</f>
        <v>30</v>
      </c>
      <c r="N18" s="34">
        <f>50-$N$1-3*$O$1-$P$1</f>
        <v>34</v>
      </c>
      <c r="O18" s="33">
        <f>50-$O$1</f>
        <v>46</v>
      </c>
      <c r="P18" s="34">
        <f>50-$O$1-2*$P$1</f>
        <v>42</v>
      </c>
      <c r="Q18" s="37">
        <v>50</v>
      </c>
      <c r="R18" s="34">
        <f>50-$P$1</f>
        <v>48</v>
      </c>
      <c r="S18" s="33">
        <f>50-2*$O$1-2*$P$1</f>
        <v>38</v>
      </c>
      <c r="T18" s="34">
        <f>50-2*$O$1-$P$1</f>
        <v>40</v>
      </c>
      <c r="U18" s="33">
        <f>50-3*$N$1-4*$O$1-3*$P$1</f>
        <v>22</v>
      </c>
      <c r="V18" s="34">
        <f>50-3*$N$1-4*$O$1-2*$P$1</f>
        <v>24</v>
      </c>
      <c r="W18" s="33">
        <f>50-3*$N$1-3*$O$1-3*$P$1</f>
        <v>26</v>
      </c>
      <c r="X18" s="34">
        <f>50-3*$N$1-3*$O$1-$P$1</f>
        <v>30</v>
      </c>
      <c r="Y18" s="33">
        <f>50-3*$N$1-2*$O$1-2*$P$1</f>
        <v>32</v>
      </c>
      <c r="Z18" s="34">
        <f>50-3*$N$1-2*$O$1-$P$1</f>
        <v>34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30</v>
      </c>
      <c r="D19" s="34">
        <f>50-3*$N$1-3*$O$1-3*$P$1</f>
        <v>26</v>
      </c>
      <c r="E19" s="33">
        <f>50-3*$N$1-2*$O$1-$P$1</f>
        <v>34</v>
      </c>
      <c r="F19" s="34">
        <f>50-3*$N$1-2*$O$1-2*$P$1</f>
        <v>32</v>
      </c>
      <c r="G19" s="33">
        <f>50-3*$N$1-4*$O$1-3*$P$1</f>
        <v>22</v>
      </c>
      <c r="H19" s="34">
        <f>50-3*$N$1-4*$O$1-2*$P$1</f>
        <v>24</v>
      </c>
      <c r="I19" s="33">
        <f>50-$N$1-3*$O$1-$P$1</f>
        <v>34</v>
      </c>
      <c r="J19" s="34">
        <f>50-$N$1-3*$O$1-3*$P$1</f>
        <v>30</v>
      </c>
      <c r="K19" s="33">
        <f>50-$N$1-$P$1</f>
        <v>46</v>
      </c>
      <c r="L19" s="34">
        <f>50-$N$1</f>
        <v>48</v>
      </c>
      <c r="M19" s="33">
        <f>50-$N$1-2*$O$1-3*$P$1</f>
        <v>34</v>
      </c>
      <c r="N19" s="34">
        <f>50-$N$1-2*$O$1</f>
        <v>40</v>
      </c>
      <c r="O19" s="33">
        <f>50-2*$O$1-$P$1</f>
        <v>40</v>
      </c>
      <c r="P19" s="34">
        <f>50-2*$O$1-2*$P$1</f>
        <v>38</v>
      </c>
      <c r="Q19" s="33">
        <f>50-$P$1</f>
        <v>48</v>
      </c>
      <c r="R19" s="37">
        <v>50</v>
      </c>
      <c r="S19" s="33">
        <f>50-$O$1-2*$P$1</f>
        <v>42</v>
      </c>
      <c r="T19" s="34">
        <f>50-$O$1</f>
        <v>46</v>
      </c>
      <c r="U19" s="33">
        <f>50-2*$N$1-4*$O$1-3*$P$1</f>
        <v>24</v>
      </c>
      <c r="V19" s="34">
        <f>50-2*$N$1-4*$O$1-2*$P$1</f>
        <v>26</v>
      </c>
      <c r="W19" s="33">
        <f>50-2*$N$1-2*$O$1-3*$P$1</f>
        <v>32</v>
      </c>
      <c r="X19" s="34">
        <f>50-2*$N$1-2*$O$1</f>
        <v>38</v>
      </c>
      <c r="Y19" s="33">
        <f>50-2*$N$1-$O$1-2*$P$1</f>
        <v>38</v>
      </c>
      <c r="Z19" s="34">
        <f>50-2*$N$1-$O$1</f>
        <v>42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26</v>
      </c>
      <c r="D20" s="34">
        <f>50-2*$N$1-4*$O$1-3*$P$1</f>
        <v>24</v>
      </c>
      <c r="E20" s="33">
        <f>50-2*$N$1-$O$1-2*$P$1</f>
        <v>38</v>
      </c>
      <c r="F20" s="34">
        <f>50-2*$N$1-$O$1</f>
        <v>42</v>
      </c>
      <c r="G20" s="33">
        <f>50-2*$N$1-2*$O$1-3*$P$1</f>
        <v>32</v>
      </c>
      <c r="H20" s="34">
        <f>50-2*$N$1-2*$O$1</f>
        <v>38</v>
      </c>
      <c r="I20" s="33">
        <f>50-3*$N$1-4*$O$1-2*$P$1</f>
        <v>24</v>
      </c>
      <c r="J20" s="34">
        <f>50-3*$N$1-4*$O$1-3*$P$1</f>
        <v>22</v>
      </c>
      <c r="K20" s="33">
        <f>50-3*$N$1-2*$O$1-2*$P$1</f>
        <v>32</v>
      </c>
      <c r="L20" s="34">
        <f>50-3*$N$1-2*$O$1-$P$1</f>
        <v>34</v>
      </c>
      <c r="M20" s="33">
        <f>50-3*$N$1-3*$O$1-3*$P$1</f>
        <v>26</v>
      </c>
      <c r="N20" s="34">
        <f>50-3*$N$1-3*$O$1-$P$1</f>
        <v>30</v>
      </c>
      <c r="O20" s="33">
        <f>50-$O$1-2*$P$1</f>
        <v>42</v>
      </c>
      <c r="P20" s="34">
        <f>50-$O$1</f>
        <v>46</v>
      </c>
      <c r="Q20" s="33">
        <f>50-2*$O$1-2*$P$1</f>
        <v>38</v>
      </c>
      <c r="R20" s="34">
        <f>50-2*$O$1-$P$1</f>
        <v>40</v>
      </c>
      <c r="S20" s="37">
        <v>50</v>
      </c>
      <c r="T20" s="34">
        <f>50-$P$1</f>
        <v>48</v>
      </c>
      <c r="U20" s="33">
        <f>50-$N$1-2*$O$1-3*$P$1</f>
        <v>34</v>
      </c>
      <c r="V20" s="34">
        <f>50-$N$1-2*$O$1</f>
        <v>40</v>
      </c>
      <c r="W20" s="33">
        <f>50-$N$1-3*$O$1-3*$P$1</f>
        <v>30</v>
      </c>
      <c r="X20" s="34">
        <f>50-$N$1-3*$O$1-$P$1</f>
        <v>34</v>
      </c>
      <c r="Y20" s="33">
        <f>50-$N$1</f>
        <v>48</v>
      </c>
      <c r="Z20" s="34">
        <f>50-$N$1-$P$1</f>
        <v>46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24</v>
      </c>
      <c r="D21" s="34">
        <f>50-3*$N$1-4*$O$1-3*$P$1</f>
        <v>22</v>
      </c>
      <c r="E21" s="33">
        <f>50-3*$N$1-2*$O$1-2*$P$1</f>
        <v>32</v>
      </c>
      <c r="F21" s="34">
        <f>50-3*$N$1-2*$O$1-$P$1</f>
        <v>34</v>
      </c>
      <c r="G21" s="33">
        <f>50-3*$N$1-3*$O$1-3*$P$1</f>
        <v>26</v>
      </c>
      <c r="H21" s="34">
        <f>50-3*$N$1-3*$O$1-$P$1</f>
        <v>30</v>
      </c>
      <c r="I21" s="33">
        <f>50-2*$N$1-4*$O$1-2*$P$1</f>
        <v>26</v>
      </c>
      <c r="J21" s="34">
        <f>50-2*$N$1-4*$O$1-3*$P$1</f>
        <v>24</v>
      </c>
      <c r="K21" s="33">
        <f>50-2*$N$1-$O$1-2*$P$1</f>
        <v>38</v>
      </c>
      <c r="L21" s="34">
        <f>50-2*$N$1-$O$1</f>
        <v>42</v>
      </c>
      <c r="M21" s="33">
        <f>50-2*$N$1-2*$O$1-3*$P$1</f>
        <v>32</v>
      </c>
      <c r="N21" s="34">
        <f>50-2*$N$1-2*$O$1</f>
        <v>38</v>
      </c>
      <c r="O21" s="33">
        <f>50-2*$O$1-2*$P$1</f>
        <v>38</v>
      </c>
      <c r="P21" s="34">
        <f>50-2*$O$1-$P$1</f>
        <v>40</v>
      </c>
      <c r="Q21" s="33">
        <f>50-$O$1-2*$P$1</f>
        <v>42</v>
      </c>
      <c r="R21" s="34">
        <f>50-$O$1</f>
        <v>46</v>
      </c>
      <c r="S21" s="33">
        <f>50-$P$1</f>
        <v>48</v>
      </c>
      <c r="T21" s="37">
        <v>50</v>
      </c>
      <c r="U21" s="33">
        <f>50-$N$1-3*$O$1-3*$P$1</f>
        <v>30</v>
      </c>
      <c r="V21" s="34">
        <f>50-$N$1-3*$O$1-$P$1</f>
        <v>34</v>
      </c>
      <c r="W21" s="33">
        <f>50-$N$1-2*$O$1-3*$P$1</f>
        <v>34</v>
      </c>
      <c r="X21" s="34">
        <f>50-$N$1-2*$O$1</f>
        <v>40</v>
      </c>
      <c r="Y21" s="33">
        <f>50-$N$1-$P$1</f>
        <v>46</v>
      </c>
      <c r="Z21" s="34">
        <f>50-$N$1</f>
        <v>48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34</v>
      </c>
      <c r="D22" s="34">
        <f>50-$N$1-2*$O$1</f>
        <v>40</v>
      </c>
      <c r="E22" s="33">
        <f>50-$N$1-3*$O$1-3*$P$1</f>
        <v>30</v>
      </c>
      <c r="F22" s="34">
        <f>50-$N$1-3*$O$1-$P$1</f>
        <v>34</v>
      </c>
      <c r="G22" s="33">
        <f>50-$N$1</f>
        <v>48</v>
      </c>
      <c r="H22" s="34">
        <f>50-$N$1-$P$1</f>
        <v>46</v>
      </c>
      <c r="I22" s="33">
        <f>50-2*$N$1-2*$O$1-3*$P$1</f>
        <v>32</v>
      </c>
      <c r="J22" s="34">
        <f>50-2*$N$1-2*$O$1</f>
        <v>38</v>
      </c>
      <c r="K22" s="33">
        <f>50-2*$N$1-4*$O$1-3*$P$1</f>
        <v>24</v>
      </c>
      <c r="L22" s="34">
        <f>50-2*$N$1-4*$O$1-2*$P$1</f>
        <v>26</v>
      </c>
      <c r="M22" s="33">
        <f>50-2*$N$1-$O$1</f>
        <v>42</v>
      </c>
      <c r="N22" s="34">
        <f>50-2*$N$1-$O$1-2*$P$1</f>
        <v>38</v>
      </c>
      <c r="O22" s="33">
        <f>50-3*$N$1-3*$O$1-3*$P$1</f>
        <v>26</v>
      </c>
      <c r="P22" s="34">
        <f>50-3*$N$1-3*$O$1-$P$1</f>
        <v>30</v>
      </c>
      <c r="Q22" s="33">
        <f>50-3*$N$1-4*$O$1-3*$P$1</f>
        <v>22</v>
      </c>
      <c r="R22" s="34">
        <f>50-3*$N$1-4*$O$1-2*$P$1</f>
        <v>24</v>
      </c>
      <c r="S22" s="33">
        <f>50-3*$N$1-2*$O$1-$P$1</f>
        <v>34</v>
      </c>
      <c r="T22" s="34">
        <f>50-3*$N$1-2*$O$1-2*$P$1</f>
        <v>32</v>
      </c>
      <c r="U22" s="37">
        <v>50</v>
      </c>
      <c r="V22" s="34">
        <f>50-$P$1</f>
        <v>48</v>
      </c>
      <c r="W22" s="33">
        <f>50-$O$1</f>
        <v>46</v>
      </c>
      <c r="X22" s="34">
        <f>50-$O$1-2*$P$1</f>
        <v>42</v>
      </c>
      <c r="Y22" s="33">
        <f>50-2*$O$1-$P$1</f>
        <v>40</v>
      </c>
      <c r="Z22" s="34">
        <f>50-2*$O$1-2*$P$1</f>
        <v>38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30</v>
      </c>
      <c r="D23" s="34">
        <f>50-$N$1-3*$O$1-$P$1</f>
        <v>34</v>
      </c>
      <c r="E23" s="33">
        <f>50-$N$1-2*$O$1-3*$P$1</f>
        <v>34</v>
      </c>
      <c r="F23" s="34">
        <f>50-$N$1-2*$O$1</f>
        <v>40</v>
      </c>
      <c r="G23" s="33">
        <f>50-$N$1-$P$1</f>
        <v>46</v>
      </c>
      <c r="H23" s="34">
        <f>50-$N$1</f>
        <v>48</v>
      </c>
      <c r="I23" s="33">
        <f>50-3*$N$1-3*$O$1-3*$P$1</f>
        <v>26</v>
      </c>
      <c r="J23" s="34">
        <f>50-3*$N$1-3*$O$1-$P$1</f>
        <v>30</v>
      </c>
      <c r="K23" s="33">
        <f>50-3*$N$1-4*$O$1-3*$P$1</f>
        <v>22</v>
      </c>
      <c r="L23" s="34">
        <f>50-3*$N$1-4*$O$1-2*$P$1</f>
        <v>24</v>
      </c>
      <c r="M23" s="33">
        <f>50-3*$N$1-2*$O$1-$P$1</f>
        <v>34</v>
      </c>
      <c r="N23" s="34">
        <f>50-3*$N$1-2*$O$1-2*$P$1</f>
        <v>32</v>
      </c>
      <c r="O23" s="33">
        <f>50-2*$N$1-2*$O$1-3*$P$1</f>
        <v>32</v>
      </c>
      <c r="P23" s="34">
        <f>50-2*$N$1-2*$O$1</f>
        <v>38</v>
      </c>
      <c r="Q23" s="33">
        <f>50-2*$N$1-4*$O$1-3*$P$1</f>
        <v>24</v>
      </c>
      <c r="R23" s="34">
        <f>50-2*$N$1-4*$O$1-2*$P$1</f>
        <v>26</v>
      </c>
      <c r="S23" s="33">
        <f>50-2*$N$1-$O$1</f>
        <v>42</v>
      </c>
      <c r="T23" s="34">
        <f>50-2*$N$1-$O$1-2*$P$1</f>
        <v>38</v>
      </c>
      <c r="U23" s="33">
        <f>50-$P$1</f>
        <v>48</v>
      </c>
      <c r="V23" s="37">
        <v>50</v>
      </c>
      <c r="W23" s="33">
        <f>50-2*$O$1-$P$1</f>
        <v>40</v>
      </c>
      <c r="X23" s="34">
        <f>50-2*$O$1-2*$P$1</f>
        <v>38</v>
      </c>
      <c r="Y23" s="33">
        <f>50-$O$1</f>
        <v>46</v>
      </c>
      <c r="Z23" s="34">
        <f>50-$O$1-2*$P$1</f>
        <v>42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32</v>
      </c>
      <c r="D24" s="34">
        <f>50-2*$N$1-2*$O$1</f>
        <v>38</v>
      </c>
      <c r="E24" s="33">
        <f>50-2*$N$1-4*$O$1-3*$P$1</f>
        <v>24</v>
      </c>
      <c r="F24" s="34">
        <f>50-2*$N$1-4*$O$1-2*$P$1</f>
        <v>26</v>
      </c>
      <c r="G24" s="33">
        <f>50-2*$N$1-$O$1</f>
        <v>42</v>
      </c>
      <c r="H24" s="34">
        <f>50-2*$N$1-$O$1-2*$P$1</f>
        <v>38</v>
      </c>
      <c r="I24" s="33">
        <f>50-$N$1-2*$O$1-3*$P$1</f>
        <v>34</v>
      </c>
      <c r="J24" s="34">
        <f>50-$N$1-2*$O$1</f>
        <v>40</v>
      </c>
      <c r="K24" s="33">
        <f>50-$N$1-3*$O$1-3*$P$1</f>
        <v>30</v>
      </c>
      <c r="L24" s="34">
        <f>50-$N$1-3*$O$1-$P$1</f>
        <v>34</v>
      </c>
      <c r="M24" s="33">
        <f>50-$N$1</f>
        <v>48</v>
      </c>
      <c r="N24" s="34">
        <f>50-$N$1-$P$1</f>
        <v>46</v>
      </c>
      <c r="O24" s="33">
        <f>50-3*$N$1-4*$O$1-3*$P$1</f>
        <v>22</v>
      </c>
      <c r="P24" s="34">
        <f>50-3*$N$1-4*$O$1-2*$P$1</f>
        <v>24</v>
      </c>
      <c r="Q24" s="33">
        <f>50-3*$N$1-3*$O$1-3*$P$1</f>
        <v>26</v>
      </c>
      <c r="R24" s="34">
        <f>50-3*$N$1-3*$O$1-$P$1</f>
        <v>30</v>
      </c>
      <c r="S24" s="33">
        <f>50-3*$N$1-2*$O$1-2*$P$1</f>
        <v>32</v>
      </c>
      <c r="T24" s="34">
        <f>50-3*$N$1-2*$O$1-$P$1</f>
        <v>34</v>
      </c>
      <c r="U24" s="33">
        <f>50-$O$1</f>
        <v>46</v>
      </c>
      <c r="V24" s="34">
        <f>50-$O$1-2*$P$1</f>
        <v>42</v>
      </c>
      <c r="W24" s="37">
        <v>50</v>
      </c>
      <c r="X24" s="34">
        <f>50-$P$1</f>
        <v>48</v>
      </c>
      <c r="Y24" s="33">
        <f>50-2*$O$1-2*$P$1</f>
        <v>38</v>
      </c>
      <c r="Z24" s="34">
        <f>50-2*$O$1-$P$1</f>
        <v>40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26</v>
      </c>
      <c r="D25" s="34">
        <f>50-3*$N$1-3*$O$1-$P$1</f>
        <v>30</v>
      </c>
      <c r="E25" s="33">
        <f>50-3*$N$1-4*$O$1-3*$P$1</f>
        <v>22</v>
      </c>
      <c r="F25" s="34">
        <f>50-3*$N$1-4*$O$1-2*$P$1</f>
        <v>24</v>
      </c>
      <c r="G25" s="33">
        <f>50-3*$N$1-2*$O$1-$P$1</f>
        <v>34</v>
      </c>
      <c r="H25" s="34">
        <f>50-3*$N$1-2*$O$1-2*$P$1</f>
        <v>32</v>
      </c>
      <c r="I25" s="33">
        <f>50-$N$1-3*$O$1-3*$P$1</f>
        <v>30</v>
      </c>
      <c r="J25" s="34">
        <f>50-$N$1-3*$O$1-$P$1</f>
        <v>34</v>
      </c>
      <c r="K25" s="33">
        <f>50-$N$1-2*$O$1-3*$P$1</f>
        <v>34</v>
      </c>
      <c r="L25" s="34">
        <f>50-$N$1-2*$O$1</f>
        <v>40</v>
      </c>
      <c r="M25" s="33">
        <f>50-$N$1-$P$1</f>
        <v>46</v>
      </c>
      <c r="N25" s="34">
        <f>50-$N$1</f>
        <v>48</v>
      </c>
      <c r="O25" s="33">
        <f>50-2*$N$1-4*$O$1-3*$P$1</f>
        <v>24</v>
      </c>
      <c r="P25" s="34">
        <f>50-2*$N$1-4*$O$1-2*$P$1</f>
        <v>26</v>
      </c>
      <c r="Q25" s="33">
        <f>50-2*$N$1-2*$O$1-3*$P$1</f>
        <v>32</v>
      </c>
      <c r="R25" s="34">
        <f>50-2*$N$1-2*$O$1</f>
        <v>38</v>
      </c>
      <c r="S25" s="33">
        <f>50-2*$N$1-$O$1-2*$P$1</f>
        <v>38</v>
      </c>
      <c r="T25" s="34">
        <f>50-2*$N$1-$O$1</f>
        <v>42</v>
      </c>
      <c r="U25" s="33">
        <f>50-2*$O$1-$P$1</f>
        <v>40</v>
      </c>
      <c r="V25" s="34">
        <f>50-2*$O$1-2*$P$1</f>
        <v>38</v>
      </c>
      <c r="W25" s="33">
        <f>50-$P$1</f>
        <v>48</v>
      </c>
      <c r="X25" s="37">
        <v>50</v>
      </c>
      <c r="Y25" s="33">
        <f>50-$O$1-2*$P$1</f>
        <v>42</v>
      </c>
      <c r="Z25" s="34">
        <f>50-$O$1</f>
        <v>46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24</v>
      </c>
      <c r="D26" s="34">
        <f>50-2*$N$1-4*$O$1-2*$P$1</f>
        <v>26</v>
      </c>
      <c r="E26" s="33">
        <f>50-2*$N$1-2*$O$1-3*$P$1</f>
        <v>32</v>
      </c>
      <c r="F26" s="34">
        <f>50-2*$N$1-2*$O$1</f>
        <v>38</v>
      </c>
      <c r="G26" s="33">
        <f>50-2*$N$1-$O$1-2*$P$1</f>
        <v>38</v>
      </c>
      <c r="H26" s="34">
        <f>50-2*$N$1-$O$1</f>
        <v>42</v>
      </c>
      <c r="I26" s="33">
        <f>50-3*$N$1-4*$O$1-3*$P$1</f>
        <v>22</v>
      </c>
      <c r="J26" s="34">
        <f>50-3*$N$1-4*$O$1-2*$P$1</f>
        <v>24</v>
      </c>
      <c r="K26" s="33">
        <f>50-3*$N$1-3*$O$1-3*$P$1</f>
        <v>26</v>
      </c>
      <c r="L26" s="34">
        <f>50-3*$N$1-3*$O$1-$P$1</f>
        <v>30</v>
      </c>
      <c r="M26" s="33">
        <f>50-3*$N$1-2*$O$1-2*$P$1</f>
        <v>32</v>
      </c>
      <c r="N26" s="34">
        <f>50-3*$N$1-2*$O$1-$P$1</f>
        <v>34</v>
      </c>
      <c r="O26" s="33">
        <f>50-$N$1-2*$O$1-3*$P$1</f>
        <v>34</v>
      </c>
      <c r="P26" s="34">
        <f>50-$N$1-2*$O$1</f>
        <v>40</v>
      </c>
      <c r="Q26" s="33">
        <f>50-$N$1-3*$O$1-3*$P$1</f>
        <v>30</v>
      </c>
      <c r="R26" s="34">
        <f>50-$N$1-3*$O$1-$P$1</f>
        <v>34</v>
      </c>
      <c r="S26" s="33">
        <f>50-$N$1</f>
        <v>48</v>
      </c>
      <c r="T26" s="34">
        <f>50-$N$1-$P$1</f>
        <v>46</v>
      </c>
      <c r="U26" s="33">
        <f>50-$O$1-2*$P$1</f>
        <v>42</v>
      </c>
      <c r="V26" s="34">
        <f>50-$O$1</f>
        <v>46</v>
      </c>
      <c r="W26" s="33">
        <f>50-2*$O$1-2*$P$1</f>
        <v>38</v>
      </c>
      <c r="X26" s="34">
        <f>50-2*$O$1-$P$1</f>
        <v>40</v>
      </c>
      <c r="Y26" s="37">
        <v>50</v>
      </c>
      <c r="Z26" s="34">
        <f>50-$P$1</f>
        <v>48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22</v>
      </c>
      <c r="D27" s="34">
        <f>50-3*$N$1-4*$O$1-2*$P$1</f>
        <v>24</v>
      </c>
      <c r="E27" s="33">
        <f>50-3*$N$1-3*$O$1-3*$P$1</f>
        <v>26</v>
      </c>
      <c r="F27" s="34">
        <f>50-3*$N$1-3*$O$1-$P$1</f>
        <v>30</v>
      </c>
      <c r="G27" s="33">
        <f>50-3*$N$1-2*$O$1-2*$P$1</f>
        <v>32</v>
      </c>
      <c r="H27" s="34">
        <f>50-3*$N$1-2*$O$1-$P$1</f>
        <v>34</v>
      </c>
      <c r="I27" s="33">
        <f>50-2*$N$1-4*$O$1-3*$P$1</f>
        <v>24</v>
      </c>
      <c r="J27" s="34">
        <f>50-2*$N$1-4*$O$1-2*$P$1</f>
        <v>26</v>
      </c>
      <c r="K27" s="33">
        <f>50-2*$N$1-2*$O$1-3*$P$1</f>
        <v>32</v>
      </c>
      <c r="L27" s="34">
        <f>50-2*$N$1-2*$O$1</f>
        <v>38</v>
      </c>
      <c r="M27" s="33">
        <f>50-2*$N$1-$O$1-2*$P$1</f>
        <v>38</v>
      </c>
      <c r="N27" s="34">
        <f>50-2*$N$1-$O$1</f>
        <v>42</v>
      </c>
      <c r="O27" s="33">
        <f>50-$N$1-3*$O$1-3*$P$1</f>
        <v>30</v>
      </c>
      <c r="P27" s="34">
        <f>50-$N$1-3*$O$1-$P$1</f>
        <v>34</v>
      </c>
      <c r="Q27" s="33">
        <f>50-$N$1-2*$O$1-3*$P$1</f>
        <v>34</v>
      </c>
      <c r="R27" s="34">
        <f>50-$N$1-2*$O$1</f>
        <v>40</v>
      </c>
      <c r="S27" s="33">
        <f>50-$N$1-$P$1</f>
        <v>46</v>
      </c>
      <c r="T27" s="34">
        <f>50-$N$1</f>
        <v>48</v>
      </c>
      <c r="U27" s="33">
        <f>50-2*$O$1-2*$P$1</f>
        <v>38</v>
      </c>
      <c r="V27" s="34">
        <f>50-2*$O$1-$P$1</f>
        <v>40</v>
      </c>
      <c r="W27" s="33">
        <f>50-$O$1-2*$P$1</f>
        <v>42</v>
      </c>
      <c r="X27" s="34">
        <f>50-$O$1</f>
        <v>46</v>
      </c>
      <c r="Y27" s="33">
        <f>50-$P$1</f>
        <v>48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48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46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40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42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38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48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46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42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34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38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32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40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34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38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30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26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24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34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30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32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26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24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22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Start!D19</f>
        <v>3</v>
      </c>
      <c r="O1" s="9">
        <f>Start!E19</f>
        <v>4</v>
      </c>
      <c r="P1" s="9">
        <f>Start!F19</f>
        <v>3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47</v>
      </c>
      <c r="E4" s="33">
        <f>50-$O$1</f>
        <v>46</v>
      </c>
      <c r="F4" s="34">
        <f>50-$O$1-2*$P$1</f>
        <v>40</v>
      </c>
      <c r="G4" s="33">
        <f>50-2*$O$1-$P$1</f>
        <v>39</v>
      </c>
      <c r="H4" s="34">
        <f>50-2*$O$1-2*$P$1</f>
        <v>36</v>
      </c>
      <c r="I4" s="33">
        <f>50-$N$1</f>
        <v>47</v>
      </c>
      <c r="J4" s="34">
        <f>50-$N$1-$P$1</f>
        <v>44</v>
      </c>
      <c r="K4" s="33">
        <f>50-$N$1-2*$O$1</f>
        <v>39</v>
      </c>
      <c r="L4" s="34">
        <f>50-$N$1-2*$O$1-3*$P$1</f>
        <v>30</v>
      </c>
      <c r="M4" s="33">
        <f>50-$N$1-3*$O$1-$P$1</f>
        <v>32</v>
      </c>
      <c r="N4" s="34">
        <f>50-$N$1-3*$O$1-3*$P$1</f>
        <v>26</v>
      </c>
      <c r="O4" s="33">
        <f>50-2*$N$1-$O$1</f>
        <v>40</v>
      </c>
      <c r="P4" s="34">
        <f>50-2*$N$1-$O$1-2*$P$1</f>
        <v>34</v>
      </c>
      <c r="Q4" s="33">
        <f>50-2*$N$1-2*$O$1</f>
        <v>36</v>
      </c>
      <c r="R4" s="34">
        <f>50-2*$N$1-2*$O$1-3*$P$1</f>
        <v>27</v>
      </c>
      <c r="S4" s="33">
        <f>50-2*$N$1-4*$O$1-2*$P$1</f>
        <v>22</v>
      </c>
      <c r="T4" s="34">
        <f>50-2*$N$1-4*$O$1-3*$P$1</f>
        <v>19</v>
      </c>
      <c r="U4" s="33">
        <f>50-3*$N$1-2*$O$1-$P$1</f>
        <v>30</v>
      </c>
      <c r="V4" s="34">
        <f>50-3*$N$1-2*$O$1-2*$P$1</f>
        <v>27</v>
      </c>
      <c r="W4" s="33">
        <f>50-3*$N$1-3*$O$1-$P$1</f>
        <v>26</v>
      </c>
      <c r="X4" s="34">
        <f>50-3*$N$1-3*$O$1-3*$P$1</f>
        <v>20</v>
      </c>
      <c r="Y4" s="33">
        <f>50-3*$N$1-4*$O$1-2*$P$1</f>
        <v>19</v>
      </c>
      <c r="Z4" s="34">
        <f>50-3*$N$1-4*$O$1-3*$P$1</f>
        <v>16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47</v>
      </c>
      <c r="D5" s="37">
        <v>50</v>
      </c>
      <c r="E5" s="33">
        <f>50-2*$O$1-$P$1</f>
        <v>39</v>
      </c>
      <c r="F5" s="34">
        <f>50-2*$O$1-2*$P$1</f>
        <v>36</v>
      </c>
      <c r="G5" s="33">
        <f>50-$O$1</f>
        <v>46</v>
      </c>
      <c r="H5" s="34">
        <f>50-$O$1-2*$P$1</f>
        <v>40</v>
      </c>
      <c r="I5" s="33">
        <f>50-$N$1-$P$1</f>
        <v>44</v>
      </c>
      <c r="J5" s="34">
        <f>50-$N$1</f>
        <v>47</v>
      </c>
      <c r="K5" s="33">
        <f>50-$N$1-3*$O$1-$P$1</f>
        <v>32</v>
      </c>
      <c r="L5" s="34">
        <f>50-$N$1-3*$O$1-3*$P$1</f>
        <v>26</v>
      </c>
      <c r="M5" s="33">
        <f>50-$N$1-2*$O$1</f>
        <v>39</v>
      </c>
      <c r="N5" s="34">
        <f>50-$N$1-2*$O$1-3*$P$1</f>
        <v>30</v>
      </c>
      <c r="O5" s="33">
        <f>50-3*$N$1-2*$O$1-$P$1</f>
        <v>30</v>
      </c>
      <c r="P5" s="34">
        <f>50-3*$N$1-2*$O$1-2*$P$1</f>
        <v>27</v>
      </c>
      <c r="Q5" s="33">
        <f>50-3*$N$1-3*$O$1-$P$1</f>
        <v>26</v>
      </c>
      <c r="R5" s="34">
        <f>50-3*$N$1-3*$O$1-3*$P$1</f>
        <v>20</v>
      </c>
      <c r="S5" s="33">
        <f>50-3*$N$1-4*$O$1-2*$P$1</f>
        <v>19</v>
      </c>
      <c r="T5" s="34">
        <f>50-3*$N$1-4*$O$1-3*$P$1</f>
        <v>16</v>
      </c>
      <c r="U5" s="33">
        <f>50-2*$N$1-$O$1</f>
        <v>40</v>
      </c>
      <c r="V5" s="34">
        <f>50-2*$N$1-$O$1-2*$P$1</f>
        <v>34</v>
      </c>
      <c r="W5" s="33">
        <f>50-2*$N$1-2*$O$1</f>
        <v>36</v>
      </c>
      <c r="X5" s="34">
        <f>50-2*$N$1-2*$O$1-3*$P$1</f>
        <v>27</v>
      </c>
      <c r="Y5" s="33">
        <f>50-2*$N$1-4*$O$1-2*$P$1</f>
        <v>22</v>
      </c>
      <c r="Z5" s="34">
        <f>50-2*$N$1-4*$O$1-3*$P$1</f>
        <v>19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46</v>
      </c>
      <c r="D6" s="34">
        <f>50-$O$1-2*$P$1</f>
        <v>40</v>
      </c>
      <c r="E6" s="37">
        <v>50</v>
      </c>
      <c r="F6" s="34">
        <f>50-$P$1</f>
        <v>47</v>
      </c>
      <c r="G6" s="33">
        <f>50-2*$O$1-2*$P$1</f>
        <v>36</v>
      </c>
      <c r="H6" s="34">
        <f>50-2*$O$1-$P$1</f>
        <v>39</v>
      </c>
      <c r="I6" s="33">
        <f>50-2*$N$1-$O$1</f>
        <v>40</v>
      </c>
      <c r="J6" s="34">
        <f>50-2*$N$1-$O$1-2*$P$1</f>
        <v>34</v>
      </c>
      <c r="K6" s="33">
        <f>50-2*$N$1-2*$O$1</f>
        <v>36</v>
      </c>
      <c r="L6" s="34">
        <f>50-2*$N$1-2*$O$1-3*$P$1</f>
        <v>27</v>
      </c>
      <c r="M6" s="33">
        <f>50-2*$N$1-4*$O$1-2*$P$1</f>
        <v>22</v>
      </c>
      <c r="N6" s="34">
        <f>50-2*$N$1-4*$O$1-3*$P$1</f>
        <v>19</v>
      </c>
      <c r="O6" s="33">
        <f>50-$N$1</f>
        <v>47</v>
      </c>
      <c r="P6" s="34">
        <f>50-$N$1-$P$1</f>
        <v>44</v>
      </c>
      <c r="Q6" s="33">
        <f>50-$N$1-2*$O$1</f>
        <v>39</v>
      </c>
      <c r="R6" s="34">
        <f>50-$N$1-2*$O$1-3*$P$1</f>
        <v>30</v>
      </c>
      <c r="S6" s="33">
        <f>50-$N$1-3*$O$1-$P$1</f>
        <v>32</v>
      </c>
      <c r="T6" s="34">
        <f>50-$N$1-3*$O$1-3*$P$1</f>
        <v>26</v>
      </c>
      <c r="U6" s="33">
        <f>50-3*$N$1-2*$O$1-2*$P$1</f>
        <v>27</v>
      </c>
      <c r="V6" s="34">
        <f>50-3*$N$1-2*$O$1-$P$1</f>
        <v>30</v>
      </c>
      <c r="W6" s="33">
        <f>50-3*$N$1-4*$O$1-2*$P$1</f>
        <v>19</v>
      </c>
      <c r="X6" s="34">
        <f>50-3*$N$1-4*$O$1-3*$P$1</f>
        <v>16</v>
      </c>
      <c r="Y6" s="33">
        <f>50-3*$N$1-3*$O$1-$P$1</f>
        <v>26</v>
      </c>
      <c r="Z6" s="34">
        <f>50-3*$N$1-3*$O$1-3*$P$1</f>
        <v>20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39</v>
      </c>
      <c r="D7" s="34">
        <f>50-2*$O$1-2*$P$1</f>
        <v>36</v>
      </c>
      <c r="E7" s="33">
        <f>50-$P$1</f>
        <v>47</v>
      </c>
      <c r="F7" s="37">
        <v>50</v>
      </c>
      <c r="G7" s="33">
        <f>50-$O$1-2*$P$1</f>
        <v>40</v>
      </c>
      <c r="H7" s="34">
        <f>50-$O$1</f>
        <v>46</v>
      </c>
      <c r="I7" s="33">
        <f>50-3*$N$1-2*$O$1-$P$1</f>
        <v>30</v>
      </c>
      <c r="J7" s="34">
        <f>50-3*$N$1-2*$O$1-2*$P$1</f>
        <v>27</v>
      </c>
      <c r="K7" s="33">
        <f>50-3*$N$1-3*$O$1-$P$1</f>
        <v>26</v>
      </c>
      <c r="L7" s="34">
        <f>50-3*$N$1-3*$O$1-3*$P$1</f>
        <v>20</v>
      </c>
      <c r="M7" s="33">
        <f>50-3*$N$1-4*$O$1-2*$P$1</f>
        <v>19</v>
      </c>
      <c r="N7" s="34">
        <f>50-3*$N$1-4*$O$1-3*$P$1</f>
        <v>16</v>
      </c>
      <c r="O7" s="33">
        <f>50-$N$1-$P$1</f>
        <v>44</v>
      </c>
      <c r="P7" s="34">
        <f>50-$N$1</f>
        <v>47</v>
      </c>
      <c r="Q7" s="33">
        <f>50-$N$1-3*$O$1-$P$1</f>
        <v>32</v>
      </c>
      <c r="R7" s="34">
        <f>50-$N$1-3*$O$1-3*$P$1</f>
        <v>26</v>
      </c>
      <c r="S7" s="33">
        <f>50-$N$1-2*$O$1</f>
        <v>39</v>
      </c>
      <c r="T7" s="34">
        <f>50-$N$1-2*$O$1-3*$P$1</f>
        <v>30</v>
      </c>
      <c r="U7" s="33">
        <f>50-2*$N$1-$O$1-2*$P$1</f>
        <v>34</v>
      </c>
      <c r="V7" s="34">
        <f>50-2*$N$1-$O$1</f>
        <v>40</v>
      </c>
      <c r="W7" s="33">
        <f>50-2*$N$1-4*$O$1-2*$P$1</f>
        <v>22</v>
      </c>
      <c r="X7" s="34">
        <f>50-2*$N$1-4*$O$1-3*$P$1</f>
        <v>19</v>
      </c>
      <c r="Y7" s="33">
        <f>50-2*$N$1-2*$O$1</f>
        <v>36</v>
      </c>
      <c r="Z7" s="34">
        <f>50-2*$N$1-2*$O$1-3*$P$1</f>
        <v>27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40</v>
      </c>
      <c r="D8" s="34">
        <f>50-$O$1</f>
        <v>46</v>
      </c>
      <c r="E8" s="33">
        <f>50-2*$O$1-2*$P$1</f>
        <v>36</v>
      </c>
      <c r="F8" s="34">
        <f>50-2*$O$1-$P$1</f>
        <v>39</v>
      </c>
      <c r="G8" s="37">
        <v>50</v>
      </c>
      <c r="H8" s="34">
        <f>50-$P$1</f>
        <v>47</v>
      </c>
      <c r="I8" s="33">
        <f>50-2*$N$1-$O$1-2*$P$1</f>
        <v>34</v>
      </c>
      <c r="J8" s="34">
        <f>50-2*$N$1-$O$1</f>
        <v>40</v>
      </c>
      <c r="K8" s="33">
        <f>50-2*$N$1-4*$O$1-2*$P$1</f>
        <v>22</v>
      </c>
      <c r="L8" s="34">
        <f>50-2*$N$1-4*$O$1-3*$P$1</f>
        <v>19</v>
      </c>
      <c r="M8" s="33">
        <f>50-2*$N$1-2*$O$1</f>
        <v>36</v>
      </c>
      <c r="N8" s="34">
        <f>50-2*$N$1-2*$O$1-3*$P$1</f>
        <v>27</v>
      </c>
      <c r="O8" s="33">
        <f>50-3*$N$1-2*$O$1-2*$P$1</f>
        <v>27</v>
      </c>
      <c r="P8" s="34">
        <f>50-3*$N$1-2*$O$1-$P$1</f>
        <v>30</v>
      </c>
      <c r="Q8" s="33">
        <f>50-3*$N$1-4*$O$1-2*$P$1</f>
        <v>19</v>
      </c>
      <c r="R8" s="34">
        <f>50-3*$N$1-4*$O$1-3*$P$1</f>
        <v>16</v>
      </c>
      <c r="S8" s="33">
        <f>50-3*$N$1-3*$O$1-$P$1</f>
        <v>26</v>
      </c>
      <c r="T8" s="34">
        <f>50-3*$N$1-3*$O$1-3*$P$1</f>
        <v>20</v>
      </c>
      <c r="U8" s="33">
        <f>50-$N$1</f>
        <v>47</v>
      </c>
      <c r="V8" s="34">
        <f>50-$N$1-$P$1</f>
        <v>44</v>
      </c>
      <c r="W8" s="33">
        <f>50-$N$1-2*$O$1</f>
        <v>39</v>
      </c>
      <c r="X8" s="34">
        <f>50-$N$1-2*$O$1-3*$P$1</f>
        <v>30</v>
      </c>
      <c r="Y8" s="33">
        <f>50-$N$1-3*$O$1-$P$1</f>
        <v>32</v>
      </c>
      <c r="Z8" s="34">
        <f>50-$N$1-3*$O$1-3*$P$1</f>
        <v>26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36</v>
      </c>
      <c r="D9" s="34">
        <f>50-2*$O$1-$P$1</f>
        <v>39</v>
      </c>
      <c r="E9" s="33">
        <f>50-$O$1-2*$P$1</f>
        <v>40</v>
      </c>
      <c r="F9" s="34">
        <f>50-$O$1</f>
        <v>46</v>
      </c>
      <c r="G9" s="33">
        <f>50-$P$1</f>
        <v>47</v>
      </c>
      <c r="H9" s="37">
        <v>50</v>
      </c>
      <c r="I9" s="33">
        <f>50-3*$N$1-2*$O$1-2*$P$1</f>
        <v>27</v>
      </c>
      <c r="J9" s="34">
        <f>50-3*$N$1-2*$O$1-$P$1</f>
        <v>30</v>
      </c>
      <c r="K9" s="33">
        <f>50-3*$N$1-4*$O$1-2*$P$1</f>
        <v>19</v>
      </c>
      <c r="L9" s="34">
        <f>50-3*$N$1-4*$O$1-3*$P$1</f>
        <v>16</v>
      </c>
      <c r="M9" s="33">
        <f>50-3*$N$1-3*$O$1-$P$1</f>
        <v>26</v>
      </c>
      <c r="N9" s="34">
        <f>50-3*$N$1-3*$O$1-3*$P$1</f>
        <v>20</v>
      </c>
      <c r="O9" s="33">
        <f>50-2*$N$1-$O$1-2*$P$1</f>
        <v>34</v>
      </c>
      <c r="P9" s="34">
        <f>50-2*$N$1-$O$1</f>
        <v>40</v>
      </c>
      <c r="Q9" s="33">
        <f>50-2*$N$1-4*$O$1-2*$P$1</f>
        <v>22</v>
      </c>
      <c r="R9" s="34">
        <f>50-2*$N$1-4*$O$1-3*$P$1</f>
        <v>19</v>
      </c>
      <c r="S9" s="33">
        <f>50-2*$N$1-2*$O$1</f>
        <v>36</v>
      </c>
      <c r="T9" s="34">
        <f>50-2*$N$1-2*$O$1-3*$P$1</f>
        <v>27</v>
      </c>
      <c r="U9" s="33">
        <f>50-$N$1-$P$1</f>
        <v>44</v>
      </c>
      <c r="V9" s="34">
        <f>50-$N$1</f>
        <v>47</v>
      </c>
      <c r="W9" s="33">
        <f>50-$N$1-3*$O$1-$P$1</f>
        <v>32</v>
      </c>
      <c r="X9" s="34">
        <f>50-$N$1-3*$O$1-3*$P$1</f>
        <v>26</v>
      </c>
      <c r="Y9" s="33">
        <f>50-$N$1-2*$O$1</f>
        <v>39</v>
      </c>
      <c r="Z9" s="34">
        <f>50-$N$1-2*$O$1-3*$P$1</f>
        <v>30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47</v>
      </c>
      <c r="D10" s="34">
        <f>50-$N$1-$P$1</f>
        <v>44</v>
      </c>
      <c r="E10" s="33">
        <f>50-$N$1-2*$O$1</f>
        <v>39</v>
      </c>
      <c r="F10" s="34">
        <f>50-$N$1-2*$O$1-3*$P$1</f>
        <v>30</v>
      </c>
      <c r="G10" s="33">
        <f>50-$N$1-3*$O$1-$P$1</f>
        <v>32</v>
      </c>
      <c r="H10" s="34">
        <f>50-$N$1-3*$O$1-3*$P$1</f>
        <v>26</v>
      </c>
      <c r="I10" s="37">
        <v>50</v>
      </c>
      <c r="J10" s="34">
        <f>50-$P$1</f>
        <v>47</v>
      </c>
      <c r="K10" s="33">
        <f>50-$O$1</f>
        <v>46</v>
      </c>
      <c r="L10" s="34">
        <f>50-$O$1-2*$P$1</f>
        <v>40</v>
      </c>
      <c r="M10" s="33">
        <f>50-2*$O$1-$P$1</f>
        <v>39</v>
      </c>
      <c r="N10" s="34">
        <f>50-2*$O$1-2*$P$1</f>
        <v>36</v>
      </c>
      <c r="O10" s="33">
        <f>50-2*$N$1-2*$O$1</f>
        <v>36</v>
      </c>
      <c r="P10" s="34">
        <f>50-2*$N$1-2*$O$1-3*$P$1</f>
        <v>27</v>
      </c>
      <c r="Q10" s="33">
        <f>50-2*$N$1-$O$1</f>
        <v>40</v>
      </c>
      <c r="R10" s="34">
        <f>50-2*$N$1-$O$1-2*$P$1</f>
        <v>34</v>
      </c>
      <c r="S10" s="33">
        <f>50-2*$N$1-4*$O$1-3*$P$1</f>
        <v>19</v>
      </c>
      <c r="T10" s="34">
        <f>50-2*$N$1-4*$O$1-2*$P$1</f>
        <v>22</v>
      </c>
      <c r="U10" s="33">
        <f>50-3*$N$1-3*$O$1-$P$1</f>
        <v>26</v>
      </c>
      <c r="V10" s="34">
        <f>50-3*$N$1-3*$O$1-3*$P$1</f>
        <v>20</v>
      </c>
      <c r="W10" s="33">
        <f>50-3*$N$1-2*$O$1-$P$1</f>
        <v>30</v>
      </c>
      <c r="X10" s="34">
        <f>50-3*$N$1-2*$O$1-2*$P$1</f>
        <v>27</v>
      </c>
      <c r="Y10" s="33">
        <f>50-3*$N$1-4*$O$1-3*$P$1</f>
        <v>16</v>
      </c>
      <c r="Z10" s="34">
        <f>50-3*$N$1-4*$O$1-2*$P$1</f>
        <v>19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44</v>
      </c>
      <c r="D11" s="34">
        <f>50-$N$1</f>
        <v>47</v>
      </c>
      <c r="E11" s="33">
        <f>50-$N$1-3*$O$1-$P$1</f>
        <v>32</v>
      </c>
      <c r="F11" s="34">
        <f>50-$N$1-3*$O$1-3*$P$1</f>
        <v>26</v>
      </c>
      <c r="G11" s="33">
        <f>50-$N$1-2*$O$1</f>
        <v>39</v>
      </c>
      <c r="H11" s="34">
        <f>50-$N$1-2*$O$1-3*$P$1</f>
        <v>30</v>
      </c>
      <c r="I11" s="33">
        <f>50-$P$1</f>
        <v>47</v>
      </c>
      <c r="J11" s="37">
        <v>50</v>
      </c>
      <c r="K11" s="33">
        <f>50-2*$O$1-$P$1</f>
        <v>39</v>
      </c>
      <c r="L11" s="34">
        <f>50-2*$O$1-2*$P$1</f>
        <v>36</v>
      </c>
      <c r="M11" s="33">
        <f>50-$O$1</f>
        <v>46</v>
      </c>
      <c r="N11" s="34">
        <f>50-$O$1-2*$P$1</f>
        <v>40</v>
      </c>
      <c r="O11" s="33">
        <f>50-3*$N$1-3*$O$1-$P$1</f>
        <v>26</v>
      </c>
      <c r="P11" s="34">
        <f>50-3*$N$1-3*$O$1-3*$P$1</f>
        <v>20</v>
      </c>
      <c r="Q11" s="33">
        <f>50-3*$N$1-2*$O$1-$P$1</f>
        <v>30</v>
      </c>
      <c r="R11" s="34">
        <f>50-3*$N$1-2*$O$1-2*$P$1</f>
        <v>27</v>
      </c>
      <c r="S11" s="33">
        <f>50-3*$N$1-4*$O$1-3*$P$1</f>
        <v>16</v>
      </c>
      <c r="T11" s="34">
        <f>50-3*$N$1-4*$O$1-2*$P$1</f>
        <v>19</v>
      </c>
      <c r="U11" s="33">
        <f>50-2*$N$1-2*$O$1</f>
        <v>36</v>
      </c>
      <c r="V11" s="34">
        <f>50-2*$N$1-2*$O$1-3*$P$1</f>
        <v>27</v>
      </c>
      <c r="W11" s="33">
        <f>50-2*$N$1-$O$1</f>
        <v>40</v>
      </c>
      <c r="X11" s="34">
        <f>50-2*$N$1-$O$1-2*$P$1</f>
        <v>34</v>
      </c>
      <c r="Y11" s="33">
        <f>50-2*$N$1-4*$O$1-3*$P$1</f>
        <v>19</v>
      </c>
      <c r="Z11" s="34">
        <f>50-2*$N$1-4*$O$1-2*$P$1</f>
        <v>22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40</v>
      </c>
      <c r="D12" s="34">
        <f>50-2*$N$1-$O$1-2*$P$1</f>
        <v>34</v>
      </c>
      <c r="E12" s="33">
        <f>50-2*$N$1-2*$O$1</f>
        <v>36</v>
      </c>
      <c r="F12" s="34">
        <f>50-2*$N$1-2*$O$1-3*$P$1</f>
        <v>27</v>
      </c>
      <c r="G12" s="33">
        <f>50-2*$N$1-4*$O$1-2*$P$1</f>
        <v>22</v>
      </c>
      <c r="H12" s="34">
        <f>50-2*$N$1-4*$O$1-3*$P$1</f>
        <v>19</v>
      </c>
      <c r="I12" s="33">
        <f>50-$O$1</f>
        <v>46</v>
      </c>
      <c r="J12" s="34">
        <f>50-$O$1-2*$P$1</f>
        <v>40</v>
      </c>
      <c r="K12" s="37">
        <v>50</v>
      </c>
      <c r="L12" s="34">
        <f>50-$P$1</f>
        <v>47</v>
      </c>
      <c r="M12" s="33">
        <f>50-2*$O$1-2*$P$1</f>
        <v>36</v>
      </c>
      <c r="N12" s="34">
        <f>50-2*$O$1-$P$1</f>
        <v>39</v>
      </c>
      <c r="O12" s="33">
        <f>50-$N$1-2*$O$1</f>
        <v>39</v>
      </c>
      <c r="P12" s="34">
        <f>50-$N$1-2*$O$1-3*$P$1</f>
        <v>30</v>
      </c>
      <c r="Q12" s="33">
        <f>50-$N$1</f>
        <v>47</v>
      </c>
      <c r="R12" s="34">
        <f>50-$N$1-$P$1</f>
        <v>44</v>
      </c>
      <c r="S12" s="33">
        <f>50-$N$1-3*$O$1-3*$P$1</f>
        <v>26</v>
      </c>
      <c r="T12" s="34">
        <f>50-$N$1-3*$O$1-$P$1</f>
        <v>32</v>
      </c>
      <c r="U12" s="33">
        <f>50-3*$N$1-4*$O$1-2*$P$1</f>
        <v>19</v>
      </c>
      <c r="V12" s="34">
        <f>50-3*$N$1-4*$O$1-3*$P$1</f>
        <v>16</v>
      </c>
      <c r="W12" s="33">
        <f>50-3*$N$1-2*$O$1-2*$P$1</f>
        <v>27</v>
      </c>
      <c r="X12" s="34">
        <f>50-3*$N$1-2*$O$1-$P$1</f>
        <v>30</v>
      </c>
      <c r="Y12" s="33">
        <f>50-3*$N$1-3*$O$1-3*$P$1</f>
        <v>20</v>
      </c>
      <c r="Z12" s="34">
        <f>50-3*$N$1-3*$O$1-$P$1</f>
        <v>26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30</v>
      </c>
      <c r="D13" s="34">
        <f>50-3*$N$1-2*$O$1-2*$P$1</f>
        <v>27</v>
      </c>
      <c r="E13" s="33">
        <f>50-3*$N$1-3*$O$1-$P$1</f>
        <v>26</v>
      </c>
      <c r="F13" s="34">
        <f>50-3*$N$1-3*$O$1-3*$P$1</f>
        <v>20</v>
      </c>
      <c r="G13" s="33">
        <f>50-3*$N$1-4*$O$1-2*$P$1</f>
        <v>19</v>
      </c>
      <c r="H13" s="34">
        <f>50-3*$N$1-4*$O$1-3*$P$1</f>
        <v>16</v>
      </c>
      <c r="I13" s="33">
        <f>50-2*$O$1-$P$1</f>
        <v>39</v>
      </c>
      <c r="J13" s="34">
        <f>50-2*$O$1-2*$P$1</f>
        <v>36</v>
      </c>
      <c r="K13" s="33">
        <f>50-$P$1</f>
        <v>47</v>
      </c>
      <c r="L13" s="37">
        <v>50</v>
      </c>
      <c r="M13" s="33">
        <f>50-$O$1-2*$P$1</f>
        <v>40</v>
      </c>
      <c r="N13" s="34">
        <f>50-$O$1</f>
        <v>46</v>
      </c>
      <c r="O13" s="33">
        <f>50-$N$1-3*$O$1-$P$1</f>
        <v>32</v>
      </c>
      <c r="P13" s="34">
        <f>50-$N$1-3*$O$1-3*$P$1</f>
        <v>26</v>
      </c>
      <c r="Q13" s="33">
        <f>50-$N$1-$P$1</f>
        <v>44</v>
      </c>
      <c r="R13" s="34">
        <f>50-$N$1</f>
        <v>47</v>
      </c>
      <c r="S13" s="33">
        <f>50-$N$1-2*$O$1-3*$P$1</f>
        <v>30</v>
      </c>
      <c r="T13" s="34">
        <f>50-$N$1-2*$O$1</f>
        <v>39</v>
      </c>
      <c r="U13" s="33">
        <f>50-2*$N$1-4*$O$1-2*$P$1</f>
        <v>22</v>
      </c>
      <c r="V13" s="34">
        <f>50-2*$N$1-4*$O$1-3*$P$1</f>
        <v>19</v>
      </c>
      <c r="W13" s="33">
        <f>50-2*$N$1-$O$1-2*$P$1</f>
        <v>34</v>
      </c>
      <c r="X13" s="34">
        <f>50-2*$N$1-$O$1</f>
        <v>40</v>
      </c>
      <c r="Y13" s="33">
        <f>50-2*$N$1-2*$O$1-3*$P$1</f>
        <v>27</v>
      </c>
      <c r="Z13" s="34">
        <f>50-2*$N$1-2*$O$1</f>
        <v>36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34</v>
      </c>
      <c r="D14" s="34">
        <f>50-2*$N$1-$O$1</f>
        <v>40</v>
      </c>
      <c r="E14" s="33">
        <f>50-2*$N$1-4*$O$1-2*$P$1</f>
        <v>22</v>
      </c>
      <c r="F14" s="34">
        <f>50-2*$N$1-4*$O$1-3*$P$1</f>
        <v>19</v>
      </c>
      <c r="G14" s="33">
        <f>50-2*$N$1-2*$O$1</f>
        <v>36</v>
      </c>
      <c r="H14" s="34">
        <f>50-2*$N$1-2*$O$1-3*$P$1</f>
        <v>27</v>
      </c>
      <c r="I14" s="33">
        <f>50-$O$1-2*$P$1</f>
        <v>40</v>
      </c>
      <c r="J14" s="34">
        <f>50-$O$1</f>
        <v>46</v>
      </c>
      <c r="K14" s="33">
        <f>50-2*$O$1-2*$P$1</f>
        <v>36</v>
      </c>
      <c r="L14" s="34">
        <f>50-2*$O$1-$P$1</f>
        <v>39</v>
      </c>
      <c r="M14" s="37">
        <v>50</v>
      </c>
      <c r="N14" s="34">
        <f>50-$P$1</f>
        <v>47</v>
      </c>
      <c r="O14" s="33">
        <f>50-3*$N$1-4*$O$1-2*$P$1</f>
        <v>19</v>
      </c>
      <c r="P14" s="34">
        <f>50-3*$N$1-4*$O$1-3*$P$1</f>
        <v>16</v>
      </c>
      <c r="Q14" s="33">
        <f>50-3*$N$1-2*$O$1-2*$P$1</f>
        <v>27</v>
      </c>
      <c r="R14" s="34">
        <f>50-3*$N$1-2*$O$1-$P$1</f>
        <v>30</v>
      </c>
      <c r="S14" s="33">
        <f>50-3*$N$1-3*$O$1-3*$P$1</f>
        <v>20</v>
      </c>
      <c r="T14" s="34">
        <f>50-3*$N$1-3*$O$1-$P$1</f>
        <v>26</v>
      </c>
      <c r="U14" s="33">
        <f>50-$N$1-2*$O$1</f>
        <v>39</v>
      </c>
      <c r="V14" s="34">
        <f>50-$N$1-2*$O$1-3*$P$1</f>
        <v>30</v>
      </c>
      <c r="W14" s="33">
        <f>50-$N$1</f>
        <v>47</v>
      </c>
      <c r="X14" s="34">
        <f>50-$N$1-$P$1</f>
        <v>44</v>
      </c>
      <c r="Y14" s="33">
        <f>50-$N$1-3*$O$1-3*$P$1</f>
        <v>26</v>
      </c>
      <c r="Z14" s="34">
        <f>50-$N$1-3*$O$1-$P$1</f>
        <v>32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27</v>
      </c>
      <c r="D15" s="34">
        <f>50-3*$N$1-2*$O$1-$P$1</f>
        <v>30</v>
      </c>
      <c r="E15" s="33">
        <f>50-3*$N$1-4*$O$1-2*$P$1</f>
        <v>19</v>
      </c>
      <c r="F15" s="34">
        <f>50-3*$N$1-4*$O$1-3*$P$1</f>
        <v>16</v>
      </c>
      <c r="G15" s="33">
        <f>50-3*$N$1-3*$O$1-$P$1</f>
        <v>26</v>
      </c>
      <c r="H15" s="34">
        <f>50-3*$N$1-3*$O$1-3*$P$1</f>
        <v>20</v>
      </c>
      <c r="I15" s="33">
        <f>50-2*$O$1-2*$P$1</f>
        <v>36</v>
      </c>
      <c r="J15" s="34">
        <f>50-2*$O$1-$P$1</f>
        <v>39</v>
      </c>
      <c r="K15" s="33">
        <f>50-$O$1-2*$P$1</f>
        <v>40</v>
      </c>
      <c r="L15" s="34">
        <f>50-$O$1</f>
        <v>46</v>
      </c>
      <c r="M15" s="33">
        <f>50-$P$1</f>
        <v>47</v>
      </c>
      <c r="N15" s="37">
        <v>50</v>
      </c>
      <c r="O15" s="33">
        <f>50-2*$N$1-4*$O$1-2*$P$1</f>
        <v>22</v>
      </c>
      <c r="P15" s="34">
        <f>50-2*$N$1-4*$O$1-3*$P$1</f>
        <v>19</v>
      </c>
      <c r="Q15" s="33">
        <f>50-2*$N$1-$O$1-2*$P$1</f>
        <v>34</v>
      </c>
      <c r="R15" s="34">
        <f>50-2*$N$1-$O$1</f>
        <v>40</v>
      </c>
      <c r="S15" s="33">
        <f>50-2*$N$1-2*$O$1-3*$P$1</f>
        <v>27</v>
      </c>
      <c r="T15" s="34">
        <f>50-2*$N$1-2*$O$1</f>
        <v>36</v>
      </c>
      <c r="U15" s="33">
        <f>50-$N$1-3*$O$1-$P$1</f>
        <v>32</v>
      </c>
      <c r="V15" s="34">
        <f>50-$N$1-3*$O$1-3*$P$1</f>
        <v>26</v>
      </c>
      <c r="W15" s="33">
        <f>50-$N$1-$P$1</f>
        <v>44</v>
      </c>
      <c r="X15" s="34">
        <f>50-$N$1</f>
        <v>47</v>
      </c>
      <c r="Y15" s="33">
        <f>50-$N$1-2*$O$1-3*$P$1</f>
        <v>30</v>
      </c>
      <c r="Z15" s="34">
        <f>50-$N$1-2*$O$1</f>
        <v>39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39</v>
      </c>
      <c r="D16" s="34">
        <f>50-$N$1-2*$O$1-3*$P$1</f>
        <v>30</v>
      </c>
      <c r="E16" s="33">
        <f>50-$N$1</f>
        <v>47</v>
      </c>
      <c r="F16" s="34">
        <f>50-$N$1-$P$1</f>
        <v>44</v>
      </c>
      <c r="G16" s="33">
        <f>50-$N$1-3*$O$1-3*$P$1</f>
        <v>26</v>
      </c>
      <c r="H16" s="34">
        <f>50-$N$1-3*$O$1-$P$1</f>
        <v>32</v>
      </c>
      <c r="I16" s="33">
        <f>50-2*$N$1-2*$O$1</f>
        <v>36</v>
      </c>
      <c r="J16" s="34">
        <f>50-2*$N$1-2*$O$1-3*$P$1</f>
        <v>27</v>
      </c>
      <c r="K16" s="33">
        <f>50-2*$N$1-$O$1</f>
        <v>40</v>
      </c>
      <c r="L16" s="34">
        <f>50-2*$N$1-$O$1-2*$P$1</f>
        <v>34</v>
      </c>
      <c r="M16" s="33">
        <f>50-2*$N$1-4*$O$1-3*$P$1</f>
        <v>19</v>
      </c>
      <c r="N16" s="34">
        <f>50-2*$N$1-4*$O$1-2*$P$1</f>
        <v>22</v>
      </c>
      <c r="O16" s="37">
        <v>50</v>
      </c>
      <c r="P16" s="34">
        <f>50-$P$1</f>
        <v>47</v>
      </c>
      <c r="Q16" s="33">
        <f>50-$O$1</f>
        <v>46</v>
      </c>
      <c r="R16" s="34">
        <f>50-$O$1-2*$P$1</f>
        <v>40</v>
      </c>
      <c r="S16" s="33">
        <f>50-2*$O$1-$P$1</f>
        <v>39</v>
      </c>
      <c r="T16" s="34">
        <f>50-2*$O$1-2*$P$1</f>
        <v>36</v>
      </c>
      <c r="U16" s="33">
        <f>50-3*$N$1-3*$O$1-3*$P$1</f>
        <v>20</v>
      </c>
      <c r="V16" s="34">
        <f>50-3*$N$1-3*$O$1-$P$1</f>
        <v>26</v>
      </c>
      <c r="W16" s="33">
        <f>50-3*$N$1-4*$O$1-3*$P$1</f>
        <v>16</v>
      </c>
      <c r="X16" s="34">
        <f>50-3*$N$1-4*$O$1-2*$P$1</f>
        <v>19</v>
      </c>
      <c r="Y16" s="33">
        <f>50-3*$N$1-2*$O$1-$P$1</f>
        <v>30</v>
      </c>
      <c r="Z16" s="34">
        <f>50-3*$N$1-2*$O$1-2*$P$1</f>
        <v>27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32</v>
      </c>
      <c r="D17" s="34">
        <f>50-$N$1-3*$O$1-3*$P$1</f>
        <v>26</v>
      </c>
      <c r="E17" s="33">
        <f>50-$N$1-$P$1</f>
        <v>44</v>
      </c>
      <c r="F17" s="34">
        <f>50-$N$1</f>
        <v>47</v>
      </c>
      <c r="G17" s="33">
        <f>50-$N$1-2*$O$1-3*$P$1</f>
        <v>30</v>
      </c>
      <c r="H17" s="34">
        <f>50-$N$1-2*$O$1</f>
        <v>39</v>
      </c>
      <c r="I17" s="33">
        <f>50-3*$N$1-3*$O$1-$P$1</f>
        <v>26</v>
      </c>
      <c r="J17" s="34">
        <f>50-3*$N$1-3*$O$1-3*$P$1</f>
        <v>20</v>
      </c>
      <c r="K17" s="33">
        <f>50-3*$N$1-2*$O$1-$P$1</f>
        <v>30</v>
      </c>
      <c r="L17" s="34">
        <f>50-3*$N$1-2*$O$1-2*$P$1</f>
        <v>27</v>
      </c>
      <c r="M17" s="33">
        <f>50-3*$N$1-4*$O$1-3*$P$1</f>
        <v>16</v>
      </c>
      <c r="N17" s="34">
        <f>50-3*$N$1-4*$O$1-2*$P$1</f>
        <v>19</v>
      </c>
      <c r="O17" s="33">
        <f>50-$P$1</f>
        <v>47</v>
      </c>
      <c r="P17" s="37">
        <v>50</v>
      </c>
      <c r="Q17" s="33">
        <f>50-2*$O$1-$P$1</f>
        <v>39</v>
      </c>
      <c r="R17" s="34">
        <f>50-2*$O$1-2*$P$1</f>
        <v>36</v>
      </c>
      <c r="S17" s="33">
        <f>50-$O$1</f>
        <v>46</v>
      </c>
      <c r="T17" s="34">
        <f>50-$O$1-2*$P$1</f>
        <v>40</v>
      </c>
      <c r="U17" s="33">
        <f>50-2*$N$1-2*$O$1-3*$P$1</f>
        <v>27</v>
      </c>
      <c r="V17" s="34">
        <f>50-2*$N$1-2*$O$1</f>
        <v>36</v>
      </c>
      <c r="W17" s="33">
        <f>50-2*$N$1-4*$O$1-3*$P$1</f>
        <v>19</v>
      </c>
      <c r="X17" s="34">
        <f>50-2*$N$1-4*$O$1-2*$P$1</f>
        <v>22</v>
      </c>
      <c r="Y17" s="33">
        <f>50-2*$N$1-$O$1</f>
        <v>40</v>
      </c>
      <c r="Z17" s="34">
        <f>50-2*$N$1-$O$1-2*$P$1</f>
        <v>34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36</v>
      </c>
      <c r="D18" s="34">
        <f>50-2*$N$1-2*$O$1-3*$P$1</f>
        <v>27</v>
      </c>
      <c r="E18" s="33">
        <f>50-2*$N$1-$O$1</f>
        <v>40</v>
      </c>
      <c r="F18" s="34">
        <f>50-2*$N$1-$O$1-2*$P$1</f>
        <v>34</v>
      </c>
      <c r="G18" s="33">
        <f>50-2*$N$1-4*$O$1-3*$P$1</f>
        <v>19</v>
      </c>
      <c r="H18" s="34">
        <f>50-2*$N$1-4*$O$1-2*$P$1</f>
        <v>22</v>
      </c>
      <c r="I18" s="33">
        <f>50-$N$1-2*$O$1</f>
        <v>39</v>
      </c>
      <c r="J18" s="34">
        <f>50-$N$1-2*$O$1-3*$P$1</f>
        <v>30</v>
      </c>
      <c r="K18" s="33">
        <f>50-$N$1</f>
        <v>47</v>
      </c>
      <c r="L18" s="34">
        <f>50-$N$1-$P$1</f>
        <v>44</v>
      </c>
      <c r="M18" s="33">
        <f>50-$N$1-3*$O$1-3*$P$1</f>
        <v>26</v>
      </c>
      <c r="N18" s="34">
        <f>50-$N$1-3*$O$1-$P$1</f>
        <v>32</v>
      </c>
      <c r="O18" s="33">
        <f>50-$O$1</f>
        <v>46</v>
      </c>
      <c r="P18" s="34">
        <f>50-$O$1-2*$P$1</f>
        <v>40</v>
      </c>
      <c r="Q18" s="37">
        <v>50</v>
      </c>
      <c r="R18" s="34">
        <f>50-$P$1</f>
        <v>47</v>
      </c>
      <c r="S18" s="33">
        <f>50-2*$O$1-2*$P$1</f>
        <v>36</v>
      </c>
      <c r="T18" s="34">
        <f>50-2*$O$1-$P$1</f>
        <v>39</v>
      </c>
      <c r="U18" s="33">
        <f>50-3*$N$1-4*$O$1-3*$P$1</f>
        <v>16</v>
      </c>
      <c r="V18" s="34">
        <f>50-3*$N$1-4*$O$1-2*$P$1</f>
        <v>19</v>
      </c>
      <c r="W18" s="33">
        <f>50-3*$N$1-3*$O$1-3*$P$1</f>
        <v>20</v>
      </c>
      <c r="X18" s="34">
        <f>50-3*$N$1-3*$O$1-$P$1</f>
        <v>26</v>
      </c>
      <c r="Y18" s="33">
        <f>50-3*$N$1-2*$O$1-2*$P$1</f>
        <v>27</v>
      </c>
      <c r="Z18" s="34">
        <f>50-3*$N$1-2*$O$1-$P$1</f>
        <v>30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26</v>
      </c>
      <c r="D19" s="34">
        <f>50-3*$N$1-3*$O$1-3*$P$1</f>
        <v>20</v>
      </c>
      <c r="E19" s="33">
        <f>50-3*$N$1-2*$O$1-$P$1</f>
        <v>30</v>
      </c>
      <c r="F19" s="34">
        <f>50-3*$N$1-2*$O$1-2*$P$1</f>
        <v>27</v>
      </c>
      <c r="G19" s="33">
        <f>50-3*$N$1-4*$O$1-3*$P$1</f>
        <v>16</v>
      </c>
      <c r="H19" s="34">
        <f>50-3*$N$1-4*$O$1-2*$P$1</f>
        <v>19</v>
      </c>
      <c r="I19" s="33">
        <f>50-$N$1-3*$O$1-$P$1</f>
        <v>32</v>
      </c>
      <c r="J19" s="34">
        <f>50-$N$1-3*$O$1-3*$P$1</f>
        <v>26</v>
      </c>
      <c r="K19" s="33">
        <f>50-$N$1-$P$1</f>
        <v>44</v>
      </c>
      <c r="L19" s="34">
        <f>50-$N$1</f>
        <v>47</v>
      </c>
      <c r="M19" s="33">
        <f>50-$N$1-2*$O$1-3*$P$1</f>
        <v>30</v>
      </c>
      <c r="N19" s="34">
        <f>50-$N$1-2*$O$1</f>
        <v>39</v>
      </c>
      <c r="O19" s="33">
        <f>50-2*$O$1-$P$1</f>
        <v>39</v>
      </c>
      <c r="P19" s="34">
        <f>50-2*$O$1-2*$P$1</f>
        <v>36</v>
      </c>
      <c r="Q19" s="33">
        <f>50-$P$1</f>
        <v>47</v>
      </c>
      <c r="R19" s="37">
        <v>50</v>
      </c>
      <c r="S19" s="33">
        <f>50-$O$1-2*$P$1</f>
        <v>40</v>
      </c>
      <c r="T19" s="34">
        <f>50-$O$1</f>
        <v>46</v>
      </c>
      <c r="U19" s="33">
        <f>50-2*$N$1-4*$O$1-3*$P$1</f>
        <v>19</v>
      </c>
      <c r="V19" s="34">
        <f>50-2*$N$1-4*$O$1-2*$P$1</f>
        <v>22</v>
      </c>
      <c r="W19" s="33">
        <f>50-2*$N$1-2*$O$1-3*$P$1</f>
        <v>27</v>
      </c>
      <c r="X19" s="34">
        <f>50-2*$N$1-2*$O$1</f>
        <v>36</v>
      </c>
      <c r="Y19" s="33">
        <f>50-2*$N$1-$O$1-2*$P$1</f>
        <v>34</v>
      </c>
      <c r="Z19" s="34">
        <f>50-2*$N$1-$O$1</f>
        <v>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22</v>
      </c>
      <c r="D20" s="34">
        <f>50-2*$N$1-4*$O$1-3*$P$1</f>
        <v>19</v>
      </c>
      <c r="E20" s="33">
        <f>50-2*$N$1-$O$1-2*$P$1</f>
        <v>34</v>
      </c>
      <c r="F20" s="34">
        <f>50-2*$N$1-$O$1</f>
        <v>40</v>
      </c>
      <c r="G20" s="33">
        <f>50-2*$N$1-2*$O$1-3*$P$1</f>
        <v>27</v>
      </c>
      <c r="H20" s="34">
        <f>50-2*$N$1-2*$O$1</f>
        <v>36</v>
      </c>
      <c r="I20" s="33">
        <f>50-3*$N$1-4*$O$1-2*$P$1</f>
        <v>19</v>
      </c>
      <c r="J20" s="34">
        <f>50-3*$N$1-4*$O$1-3*$P$1</f>
        <v>16</v>
      </c>
      <c r="K20" s="33">
        <f>50-3*$N$1-2*$O$1-2*$P$1</f>
        <v>27</v>
      </c>
      <c r="L20" s="34">
        <f>50-3*$N$1-2*$O$1-$P$1</f>
        <v>30</v>
      </c>
      <c r="M20" s="33">
        <f>50-3*$N$1-3*$O$1-3*$P$1</f>
        <v>20</v>
      </c>
      <c r="N20" s="34">
        <f>50-3*$N$1-3*$O$1-$P$1</f>
        <v>26</v>
      </c>
      <c r="O20" s="33">
        <f>50-$O$1-2*$P$1</f>
        <v>40</v>
      </c>
      <c r="P20" s="34">
        <f>50-$O$1</f>
        <v>46</v>
      </c>
      <c r="Q20" s="33">
        <f>50-2*$O$1-2*$P$1</f>
        <v>36</v>
      </c>
      <c r="R20" s="34">
        <f>50-2*$O$1-$P$1</f>
        <v>39</v>
      </c>
      <c r="S20" s="37">
        <v>50</v>
      </c>
      <c r="T20" s="34">
        <f>50-$P$1</f>
        <v>47</v>
      </c>
      <c r="U20" s="33">
        <f>50-$N$1-2*$O$1-3*$P$1</f>
        <v>30</v>
      </c>
      <c r="V20" s="34">
        <f>50-$N$1-2*$O$1</f>
        <v>39</v>
      </c>
      <c r="W20" s="33">
        <f>50-$N$1-3*$O$1-3*$P$1</f>
        <v>26</v>
      </c>
      <c r="X20" s="34">
        <f>50-$N$1-3*$O$1-$P$1</f>
        <v>32</v>
      </c>
      <c r="Y20" s="33">
        <f>50-$N$1</f>
        <v>47</v>
      </c>
      <c r="Z20" s="34">
        <f>50-$N$1-$P$1</f>
        <v>44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19</v>
      </c>
      <c r="D21" s="34">
        <f>50-3*$N$1-4*$O$1-3*$P$1</f>
        <v>16</v>
      </c>
      <c r="E21" s="33">
        <f>50-3*$N$1-2*$O$1-2*$P$1</f>
        <v>27</v>
      </c>
      <c r="F21" s="34">
        <f>50-3*$N$1-2*$O$1-$P$1</f>
        <v>30</v>
      </c>
      <c r="G21" s="33">
        <f>50-3*$N$1-3*$O$1-3*$P$1</f>
        <v>20</v>
      </c>
      <c r="H21" s="34">
        <f>50-3*$N$1-3*$O$1-$P$1</f>
        <v>26</v>
      </c>
      <c r="I21" s="33">
        <f>50-2*$N$1-4*$O$1-2*$P$1</f>
        <v>22</v>
      </c>
      <c r="J21" s="34">
        <f>50-2*$N$1-4*$O$1-3*$P$1</f>
        <v>19</v>
      </c>
      <c r="K21" s="33">
        <f>50-2*$N$1-$O$1-2*$P$1</f>
        <v>34</v>
      </c>
      <c r="L21" s="34">
        <f>50-2*$N$1-$O$1</f>
        <v>40</v>
      </c>
      <c r="M21" s="33">
        <f>50-2*$N$1-2*$O$1-3*$P$1</f>
        <v>27</v>
      </c>
      <c r="N21" s="34">
        <f>50-2*$N$1-2*$O$1</f>
        <v>36</v>
      </c>
      <c r="O21" s="33">
        <f>50-2*$O$1-2*$P$1</f>
        <v>36</v>
      </c>
      <c r="P21" s="34">
        <f>50-2*$O$1-$P$1</f>
        <v>39</v>
      </c>
      <c r="Q21" s="33">
        <f>50-$O$1-2*$P$1</f>
        <v>40</v>
      </c>
      <c r="R21" s="34">
        <f>50-$O$1</f>
        <v>46</v>
      </c>
      <c r="S21" s="33">
        <f>50-$P$1</f>
        <v>47</v>
      </c>
      <c r="T21" s="37">
        <v>50</v>
      </c>
      <c r="U21" s="33">
        <f>50-$N$1-3*$O$1-3*$P$1</f>
        <v>26</v>
      </c>
      <c r="V21" s="34">
        <f>50-$N$1-3*$O$1-$P$1</f>
        <v>32</v>
      </c>
      <c r="W21" s="33">
        <f>50-$N$1-2*$O$1-3*$P$1</f>
        <v>30</v>
      </c>
      <c r="X21" s="34">
        <f>50-$N$1-2*$O$1</f>
        <v>39</v>
      </c>
      <c r="Y21" s="33">
        <f>50-$N$1-$P$1</f>
        <v>44</v>
      </c>
      <c r="Z21" s="34">
        <f>50-$N$1</f>
        <v>47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30</v>
      </c>
      <c r="D22" s="34">
        <f>50-$N$1-2*$O$1</f>
        <v>39</v>
      </c>
      <c r="E22" s="33">
        <f>50-$N$1-3*$O$1-3*$P$1</f>
        <v>26</v>
      </c>
      <c r="F22" s="34">
        <f>50-$N$1-3*$O$1-$P$1</f>
        <v>32</v>
      </c>
      <c r="G22" s="33">
        <f>50-$N$1</f>
        <v>47</v>
      </c>
      <c r="H22" s="34">
        <f>50-$N$1-$P$1</f>
        <v>44</v>
      </c>
      <c r="I22" s="33">
        <f>50-2*$N$1-2*$O$1-3*$P$1</f>
        <v>27</v>
      </c>
      <c r="J22" s="34">
        <f>50-2*$N$1-2*$O$1</f>
        <v>36</v>
      </c>
      <c r="K22" s="33">
        <f>50-2*$N$1-4*$O$1-3*$P$1</f>
        <v>19</v>
      </c>
      <c r="L22" s="34">
        <f>50-2*$N$1-4*$O$1-2*$P$1</f>
        <v>22</v>
      </c>
      <c r="M22" s="33">
        <f>50-2*$N$1-$O$1</f>
        <v>40</v>
      </c>
      <c r="N22" s="34">
        <f>50-2*$N$1-$O$1-2*$P$1</f>
        <v>34</v>
      </c>
      <c r="O22" s="33">
        <f>50-3*$N$1-3*$O$1-3*$P$1</f>
        <v>20</v>
      </c>
      <c r="P22" s="34">
        <f>50-3*$N$1-3*$O$1-$P$1</f>
        <v>26</v>
      </c>
      <c r="Q22" s="33">
        <f>50-3*$N$1-4*$O$1-3*$P$1</f>
        <v>16</v>
      </c>
      <c r="R22" s="34">
        <f>50-3*$N$1-4*$O$1-2*$P$1</f>
        <v>19</v>
      </c>
      <c r="S22" s="33">
        <f>50-3*$N$1-2*$O$1-$P$1</f>
        <v>30</v>
      </c>
      <c r="T22" s="34">
        <f>50-3*$N$1-2*$O$1-2*$P$1</f>
        <v>27</v>
      </c>
      <c r="U22" s="37">
        <v>50</v>
      </c>
      <c r="V22" s="34">
        <f>50-$P$1</f>
        <v>47</v>
      </c>
      <c r="W22" s="33">
        <f>50-$O$1</f>
        <v>46</v>
      </c>
      <c r="X22" s="34">
        <f>50-$O$1-2*$P$1</f>
        <v>40</v>
      </c>
      <c r="Y22" s="33">
        <f>50-2*$O$1-$P$1</f>
        <v>39</v>
      </c>
      <c r="Z22" s="34">
        <f>50-2*$O$1-2*$P$1</f>
        <v>36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26</v>
      </c>
      <c r="D23" s="34">
        <f>50-$N$1-3*$O$1-$P$1</f>
        <v>32</v>
      </c>
      <c r="E23" s="33">
        <f>50-$N$1-2*$O$1-3*$P$1</f>
        <v>30</v>
      </c>
      <c r="F23" s="34">
        <f>50-$N$1-2*$O$1</f>
        <v>39</v>
      </c>
      <c r="G23" s="33">
        <f>50-$N$1-$P$1</f>
        <v>44</v>
      </c>
      <c r="H23" s="34">
        <f>50-$N$1</f>
        <v>47</v>
      </c>
      <c r="I23" s="33">
        <f>50-3*$N$1-3*$O$1-3*$P$1</f>
        <v>20</v>
      </c>
      <c r="J23" s="34">
        <f>50-3*$N$1-3*$O$1-$P$1</f>
        <v>26</v>
      </c>
      <c r="K23" s="33">
        <f>50-3*$N$1-4*$O$1-3*$P$1</f>
        <v>16</v>
      </c>
      <c r="L23" s="34">
        <f>50-3*$N$1-4*$O$1-2*$P$1</f>
        <v>19</v>
      </c>
      <c r="M23" s="33">
        <f>50-3*$N$1-2*$O$1-$P$1</f>
        <v>30</v>
      </c>
      <c r="N23" s="34">
        <f>50-3*$N$1-2*$O$1-2*$P$1</f>
        <v>27</v>
      </c>
      <c r="O23" s="33">
        <f>50-2*$N$1-2*$O$1-3*$P$1</f>
        <v>27</v>
      </c>
      <c r="P23" s="34">
        <f>50-2*$N$1-2*$O$1</f>
        <v>36</v>
      </c>
      <c r="Q23" s="33">
        <f>50-2*$N$1-4*$O$1-3*$P$1</f>
        <v>19</v>
      </c>
      <c r="R23" s="34">
        <f>50-2*$N$1-4*$O$1-2*$P$1</f>
        <v>22</v>
      </c>
      <c r="S23" s="33">
        <f>50-2*$N$1-$O$1</f>
        <v>40</v>
      </c>
      <c r="T23" s="34">
        <f>50-2*$N$1-$O$1-2*$P$1</f>
        <v>34</v>
      </c>
      <c r="U23" s="33">
        <f>50-$P$1</f>
        <v>47</v>
      </c>
      <c r="V23" s="37">
        <v>50</v>
      </c>
      <c r="W23" s="33">
        <f>50-2*$O$1-$P$1</f>
        <v>39</v>
      </c>
      <c r="X23" s="34">
        <f>50-2*$O$1-2*$P$1</f>
        <v>36</v>
      </c>
      <c r="Y23" s="33">
        <f>50-$O$1</f>
        <v>46</v>
      </c>
      <c r="Z23" s="34">
        <f>50-$O$1-2*$P$1</f>
        <v>40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27</v>
      </c>
      <c r="D24" s="34">
        <f>50-2*$N$1-2*$O$1</f>
        <v>36</v>
      </c>
      <c r="E24" s="33">
        <f>50-2*$N$1-4*$O$1-3*$P$1</f>
        <v>19</v>
      </c>
      <c r="F24" s="34">
        <f>50-2*$N$1-4*$O$1-2*$P$1</f>
        <v>22</v>
      </c>
      <c r="G24" s="33">
        <f>50-2*$N$1-$O$1</f>
        <v>40</v>
      </c>
      <c r="H24" s="34">
        <f>50-2*$N$1-$O$1-2*$P$1</f>
        <v>34</v>
      </c>
      <c r="I24" s="33">
        <f>50-$N$1-2*$O$1-3*$P$1</f>
        <v>30</v>
      </c>
      <c r="J24" s="34">
        <f>50-$N$1-2*$O$1</f>
        <v>39</v>
      </c>
      <c r="K24" s="33">
        <f>50-$N$1-3*$O$1-3*$P$1</f>
        <v>26</v>
      </c>
      <c r="L24" s="34">
        <f>50-$N$1-3*$O$1-$P$1</f>
        <v>32</v>
      </c>
      <c r="M24" s="33">
        <f>50-$N$1</f>
        <v>47</v>
      </c>
      <c r="N24" s="34">
        <f>50-$N$1-$P$1</f>
        <v>44</v>
      </c>
      <c r="O24" s="33">
        <f>50-3*$N$1-4*$O$1-3*$P$1</f>
        <v>16</v>
      </c>
      <c r="P24" s="34">
        <f>50-3*$N$1-4*$O$1-2*$P$1</f>
        <v>19</v>
      </c>
      <c r="Q24" s="33">
        <f>50-3*$N$1-3*$O$1-3*$P$1</f>
        <v>20</v>
      </c>
      <c r="R24" s="34">
        <f>50-3*$N$1-3*$O$1-$P$1</f>
        <v>26</v>
      </c>
      <c r="S24" s="33">
        <f>50-3*$N$1-2*$O$1-2*$P$1</f>
        <v>27</v>
      </c>
      <c r="T24" s="34">
        <f>50-3*$N$1-2*$O$1-$P$1</f>
        <v>30</v>
      </c>
      <c r="U24" s="33">
        <f>50-$O$1</f>
        <v>46</v>
      </c>
      <c r="V24" s="34">
        <f>50-$O$1-2*$P$1</f>
        <v>40</v>
      </c>
      <c r="W24" s="37">
        <v>50</v>
      </c>
      <c r="X24" s="34">
        <f>50-$P$1</f>
        <v>47</v>
      </c>
      <c r="Y24" s="33">
        <f>50-2*$O$1-2*$P$1</f>
        <v>36</v>
      </c>
      <c r="Z24" s="34">
        <f>50-2*$O$1-$P$1</f>
        <v>39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20</v>
      </c>
      <c r="D25" s="34">
        <f>50-3*$N$1-3*$O$1-$P$1</f>
        <v>26</v>
      </c>
      <c r="E25" s="33">
        <f>50-3*$N$1-4*$O$1-3*$P$1</f>
        <v>16</v>
      </c>
      <c r="F25" s="34">
        <f>50-3*$N$1-4*$O$1-2*$P$1</f>
        <v>19</v>
      </c>
      <c r="G25" s="33">
        <f>50-3*$N$1-2*$O$1-$P$1</f>
        <v>30</v>
      </c>
      <c r="H25" s="34">
        <f>50-3*$N$1-2*$O$1-2*$P$1</f>
        <v>27</v>
      </c>
      <c r="I25" s="33">
        <f>50-$N$1-3*$O$1-3*$P$1</f>
        <v>26</v>
      </c>
      <c r="J25" s="34">
        <f>50-$N$1-3*$O$1-$P$1</f>
        <v>32</v>
      </c>
      <c r="K25" s="33">
        <f>50-$N$1-2*$O$1-3*$P$1</f>
        <v>30</v>
      </c>
      <c r="L25" s="34">
        <f>50-$N$1-2*$O$1</f>
        <v>39</v>
      </c>
      <c r="M25" s="33">
        <f>50-$N$1-$P$1</f>
        <v>44</v>
      </c>
      <c r="N25" s="34">
        <f>50-$N$1</f>
        <v>47</v>
      </c>
      <c r="O25" s="33">
        <f>50-2*$N$1-4*$O$1-3*$P$1</f>
        <v>19</v>
      </c>
      <c r="P25" s="34">
        <f>50-2*$N$1-4*$O$1-2*$P$1</f>
        <v>22</v>
      </c>
      <c r="Q25" s="33">
        <f>50-2*$N$1-2*$O$1-3*$P$1</f>
        <v>27</v>
      </c>
      <c r="R25" s="34">
        <f>50-2*$N$1-2*$O$1</f>
        <v>36</v>
      </c>
      <c r="S25" s="33">
        <f>50-2*$N$1-$O$1-2*$P$1</f>
        <v>34</v>
      </c>
      <c r="T25" s="34">
        <f>50-2*$N$1-$O$1</f>
        <v>40</v>
      </c>
      <c r="U25" s="33">
        <f>50-2*$O$1-$P$1</f>
        <v>39</v>
      </c>
      <c r="V25" s="34">
        <f>50-2*$O$1-2*$P$1</f>
        <v>36</v>
      </c>
      <c r="W25" s="33">
        <f>50-$P$1</f>
        <v>47</v>
      </c>
      <c r="X25" s="37">
        <v>50</v>
      </c>
      <c r="Y25" s="33">
        <f>50-$O$1-2*$P$1</f>
        <v>40</v>
      </c>
      <c r="Z25" s="34">
        <f>50-$O$1</f>
        <v>46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19</v>
      </c>
      <c r="D26" s="34">
        <f>50-2*$N$1-4*$O$1-2*$P$1</f>
        <v>22</v>
      </c>
      <c r="E26" s="33">
        <f>50-2*$N$1-2*$O$1-3*$P$1</f>
        <v>27</v>
      </c>
      <c r="F26" s="34">
        <f>50-2*$N$1-2*$O$1</f>
        <v>36</v>
      </c>
      <c r="G26" s="33">
        <f>50-2*$N$1-$O$1-2*$P$1</f>
        <v>34</v>
      </c>
      <c r="H26" s="34">
        <f>50-2*$N$1-$O$1</f>
        <v>40</v>
      </c>
      <c r="I26" s="33">
        <f>50-3*$N$1-4*$O$1-3*$P$1</f>
        <v>16</v>
      </c>
      <c r="J26" s="34">
        <f>50-3*$N$1-4*$O$1-2*$P$1</f>
        <v>19</v>
      </c>
      <c r="K26" s="33">
        <f>50-3*$N$1-3*$O$1-3*$P$1</f>
        <v>20</v>
      </c>
      <c r="L26" s="34">
        <f>50-3*$N$1-3*$O$1-$P$1</f>
        <v>26</v>
      </c>
      <c r="M26" s="33">
        <f>50-3*$N$1-2*$O$1-2*$P$1</f>
        <v>27</v>
      </c>
      <c r="N26" s="34">
        <f>50-3*$N$1-2*$O$1-$P$1</f>
        <v>30</v>
      </c>
      <c r="O26" s="33">
        <f>50-$N$1-2*$O$1-3*$P$1</f>
        <v>30</v>
      </c>
      <c r="P26" s="34">
        <f>50-$N$1-2*$O$1</f>
        <v>39</v>
      </c>
      <c r="Q26" s="33">
        <f>50-$N$1-3*$O$1-3*$P$1</f>
        <v>26</v>
      </c>
      <c r="R26" s="34">
        <f>50-$N$1-3*$O$1-$P$1</f>
        <v>32</v>
      </c>
      <c r="S26" s="33">
        <f>50-$N$1</f>
        <v>47</v>
      </c>
      <c r="T26" s="34">
        <f>50-$N$1-$P$1</f>
        <v>44</v>
      </c>
      <c r="U26" s="33">
        <f>50-$O$1-2*$P$1</f>
        <v>40</v>
      </c>
      <c r="V26" s="34">
        <f>50-$O$1</f>
        <v>46</v>
      </c>
      <c r="W26" s="33">
        <f>50-2*$O$1-2*$P$1</f>
        <v>36</v>
      </c>
      <c r="X26" s="34">
        <f>50-2*$O$1-$P$1</f>
        <v>39</v>
      </c>
      <c r="Y26" s="37">
        <v>50</v>
      </c>
      <c r="Z26" s="34">
        <f>50-$P$1</f>
        <v>47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16</v>
      </c>
      <c r="D27" s="34">
        <f>50-3*$N$1-4*$O$1-2*$P$1</f>
        <v>19</v>
      </c>
      <c r="E27" s="33">
        <f>50-3*$N$1-3*$O$1-3*$P$1</f>
        <v>20</v>
      </c>
      <c r="F27" s="34">
        <f>50-3*$N$1-3*$O$1-$P$1</f>
        <v>26</v>
      </c>
      <c r="G27" s="33">
        <f>50-3*$N$1-2*$O$1-2*$P$1</f>
        <v>27</v>
      </c>
      <c r="H27" s="34">
        <f>50-3*$N$1-2*$O$1-$P$1</f>
        <v>30</v>
      </c>
      <c r="I27" s="33">
        <f>50-2*$N$1-4*$O$1-3*$P$1</f>
        <v>19</v>
      </c>
      <c r="J27" s="34">
        <f>50-2*$N$1-4*$O$1-2*$P$1</f>
        <v>22</v>
      </c>
      <c r="K27" s="33">
        <f>50-2*$N$1-2*$O$1-3*$P$1</f>
        <v>27</v>
      </c>
      <c r="L27" s="34">
        <f>50-2*$N$1-2*$O$1</f>
        <v>36</v>
      </c>
      <c r="M27" s="33">
        <f>50-2*$N$1-$O$1-2*$P$1</f>
        <v>34</v>
      </c>
      <c r="N27" s="34">
        <f>50-2*$N$1-$O$1</f>
        <v>40</v>
      </c>
      <c r="O27" s="33">
        <f>50-$N$1-3*$O$1-3*$P$1</f>
        <v>26</v>
      </c>
      <c r="P27" s="34">
        <f>50-$N$1-3*$O$1-$P$1</f>
        <v>32</v>
      </c>
      <c r="Q27" s="33">
        <f>50-$N$1-2*$O$1-3*$P$1</f>
        <v>30</v>
      </c>
      <c r="R27" s="34">
        <f>50-$N$1-2*$O$1</f>
        <v>39</v>
      </c>
      <c r="S27" s="33">
        <f>50-$N$1-$P$1</f>
        <v>44</v>
      </c>
      <c r="T27" s="34">
        <f>50-$N$1</f>
        <v>47</v>
      </c>
      <c r="U27" s="33">
        <f>50-2*$O$1-2*$P$1</f>
        <v>36</v>
      </c>
      <c r="V27" s="34">
        <f>50-2*$O$1-$P$1</f>
        <v>39</v>
      </c>
      <c r="W27" s="33">
        <f>50-$O$1-2*$P$1</f>
        <v>40</v>
      </c>
      <c r="X27" s="34">
        <f>50-$O$1</f>
        <v>46</v>
      </c>
      <c r="Y27" s="33">
        <f>50-$P$1</f>
        <v>47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47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46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39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40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36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47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44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40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30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34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27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39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32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36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26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22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19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30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26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27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20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19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16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Start!J10</f>
        <v>3</v>
      </c>
      <c r="O1" s="9">
        <f>Start!K10</f>
        <v>5</v>
      </c>
      <c r="P1" s="9">
        <f>Start!L10</f>
        <v>3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47</v>
      </c>
      <c r="E4" s="33">
        <f>50-$O$1</f>
        <v>45</v>
      </c>
      <c r="F4" s="34">
        <f>50-$O$1-2*$P$1</f>
        <v>39</v>
      </c>
      <c r="G4" s="33">
        <f>50-2*$O$1-$P$1</f>
        <v>37</v>
      </c>
      <c r="H4" s="34">
        <f>50-2*$O$1-2*$P$1</f>
        <v>34</v>
      </c>
      <c r="I4" s="33">
        <f>50-$N$1</f>
        <v>47</v>
      </c>
      <c r="J4" s="34">
        <f>50-$N$1-$P$1</f>
        <v>44</v>
      </c>
      <c r="K4" s="33">
        <f>50-$N$1-2*$O$1</f>
        <v>37</v>
      </c>
      <c r="L4" s="34">
        <f>50-$N$1-2*$O$1-3*$P$1</f>
        <v>28</v>
      </c>
      <c r="M4" s="33">
        <f>50-$N$1-3*$O$1-$P$1</f>
        <v>29</v>
      </c>
      <c r="N4" s="34">
        <f>50-$N$1-3*$O$1-3*$P$1</f>
        <v>23</v>
      </c>
      <c r="O4" s="33">
        <f>50-2*$N$1-$O$1</f>
        <v>39</v>
      </c>
      <c r="P4" s="34">
        <f>50-2*$N$1-$O$1-2*$P$1</f>
        <v>33</v>
      </c>
      <c r="Q4" s="33">
        <f>50-2*$N$1-2*$O$1</f>
        <v>34</v>
      </c>
      <c r="R4" s="34">
        <f>50-2*$N$1-2*$O$1-3*$P$1</f>
        <v>25</v>
      </c>
      <c r="S4" s="33">
        <f>50-2*$N$1-4*$O$1-2*$P$1</f>
        <v>18</v>
      </c>
      <c r="T4" s="34">
        <f>50-2*$N$1-4*$O$1-3*$P$1</f>
        <v>15</v>
      </c>
      <c r="U4" s="33">
        <f>50-3*$N$1-2*$O$1-$P$1</f>
        <v>28</v>
      </c>
      <c r="V4" s="34">
        <f>50-3*$N$1-2*$O$1-2*$P$1</f>
        <v>25</v>
      </c>
      <c r="W4" s="33">
        <f>50-3*$N$1-3*$O$1-$P$1</f>
        <v>23</v>
      </c>
      <c r="X4" s="34">
        <f>50-3*$N$1-3*$O$1-3*$P$1</f>
        <v>17</v>
      </c>
      <c r="Y4" s="33">
        <f>50-3*$N$1-4*$O$1-2*$P$1</f>
        <v>15</v>
      </c>
      <c r="Z4" s="34">
        <f>50-3*$N$1-4*$O$1-3*$P$1</f>
        <v>12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47</v>
      </c>
      <c r="D5" s="37">
        <v>50</v>
      </c>
      <c r="E5" s="33">
        <f>50-2*$O$1-$P$1</f>
        <v>37</v>
      </c>
      <c r="F5" s="34">
        <f>50-2*$O$1-2*$P$1</f>
        <v>34</v>
      </c>
      <c r="G5" s="33">
        <f>50-$O$1</f>
        <v>45</v>
      </c>
      <c r="H5" s="34">
        <f>50-$O$1-2*$P$1</f>
        <v>39</v>
      </c>
      <c r="I5" s="33">
        <f>50-$N$1-$P$1</f>
        <v>44</v>
      </c>
      <c r="J5" s="34">
        <f>50-$N$1</f>
        <v>47</v>
      </c>
      <c r="K5" s="33">
        <f>50-$N$1-3*$O$1-$P$1</f>
        <v>29</v>
      </c>
      <c r="L5" s="34">
        <f>50-$N$1-3*$O$1-3*$P$1</f>
        <v>23</v>
      </c>
      <c r="M5" s="33">
        <f>50-$N$1-2*$O$1</f>
        <v>37</v>
      </c>
      <c r="N5" s="34">
        <f>50-$N$1-2*$O$1-3*$P$1</f>
        <v>28</v>
      </c>
      <c r="O5" s="33">
        <f>50-3*$N$1-2*$O$1-$P$1</f>
        <v>28</v>
      </c>
      <c r="P5" s="34">
        <f>50-3*$N$1-2*$O$1-2*$P$1</f>
        <v>25</v>
      </c>
      <c r="Q5" s="33">
        <f>50-3*$N$1-3*$O$1-$P$1</f>
        <v>23</v>
      </c>
      <c r="R5" s="34">
        <f>50-3*$N$1-3*$O$1-3*$P$1</f>
        <v>17</v>
      </c>
      <c r="S5" s="33">
        <f>50-3*$N$1-4*$O$1-2*$P$1</f>
        <v>15</v>
      </c>
      <c r="T5" s="34">
        <f>50-3*$N$1-4*$O$1-3*$P$1</f>
        <v>12</v>
      </c>
      <c r="U5" s="33">
        <f>50-2*$N$1-$O$1</f>
        <v>39</v>
      </c>
      <c r="V5" s="34">
        <f>50-2*$N$1-$O$1-2*$P$1</f>
        <v>33</v>
      </c>
      <c r="W5" s="33">
        <f>50-2*$N$1-2*$O$1</f>
        <v>34</v>
      </c>
      <c r="X5" s="34">
        <f>50-2*$N$1-2*$O$1-3*$P$1</f>
        <v>25</v>
      </c>
      <c r="Y5" s="33">
        <f>50-2*$N$1-4*$O$1-2*$P$1</f>
        <v>18</v>
      </c>
      <c r="Z5" s="34">
        <f>50-2*$N$1-4*$O$1-3*$P$1</f>
        <v>15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45</v>
      </c>
      <c r="D6" s="34">
        <f>50-$O$1-2*$P$1</f>
        <v>39</v>
      </c>
      <c r="E6" s="37">
        <v>50</v>
      </c>
      <c r="F6" s="34">
        <f>50-$P$1</f>
        <v>47</v>
      </c>
      <c r="G6" s="33">
        <f>50-2*$O$1-2*$P$1</f>
        <v>34</v>
      </c>
      <c r="H6" s="34">
        <f>50-2*$O$1-$P$1</f>
        <v>37</v>
      </c>
      <c r="I6" s="33">
        <f>50-2*$N$1-$O$1</f>
        <v>39</v>
      </c>
      <c r="J6" s="34">
        <f>50-2*$N$1-$O$1-2*$P$1</f>
        <v>33</v>
      </c>
      <c r="K6" s="33">
        <f>50-2*$N$1-2*$O$1</f>
        <v>34</v>
      </c>
      <c r="L6" s="34">
        <f>50-2*$N$1-2*$O$1-3*$P$1</f>
        <v>25</v>
      </c>
      <c r="M6" s="33">
        <f>50-2*$N$1-4*$O$1-2*$P$1</f>
        <v>18</v>
      </c>
      <c r="N6" s="34">
        <f>50-2*$N$1-4*$O$1-3*$P$1</f>
        <v>15</v>
      </c>
      <c r="O6" s="33">
        <f>50-$N$1</f>
        <v>47</v>
      </c>
      <c r="P6" s="34">
        <f>50-$N$1-$P$1</f>
        <v>44</v>
      </c>
      <c r="Q6" s="33">
        <f>50-$N$1-2*$O$1</f>
        <v>37</v>
      </c>
      <c r="R6" s="34">
        <f>50-$N$1-2*$O$1-3*$P$1</f>
        <v>28</v>
      </c>
      <c r="S6" s="33">
        <f>50-$N$1-3*$O$1-$P$1</f>
        <v>29</v>
      </c>
      <c r="T6" s="34">
        <f>50-$N$1-3*$O$1-3*$P$1</f>
        <v>23</v>
      </c>
      <c r="U6" s="33">
        <f>50-3*$N$1-2*$O$1-2*$P$1</f>
        <v>25</v>
      </c>
      <c r="V6" s="34">
        <f>50-3*$N$1-2*$O$1-$P$1</f>
        <v>28</v>
      </c>
      <c r="W6" s="33">
        <f>50-3*$N$1-4*$O$1-2*$P$1</f>
        <v>15</v>
      </c>
      <c r="X6" s="34">
        <f>50-3*$N$1-4*$O$1-3*$P$1</f>
        <v>12</v>
      </c>
      <c r="Y6" s="33">
        <f>50-3*$N$1-3*$O$1-$P$1</f>
        <v>23</v>
      </c>
      <c r="Z6" s="34">
        <f>50-3*$N$1-3*$O$1-3*$P$1</f>
        <v>17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37</v>
      </c>
      <c r="D7" s="34">
        <f>50-2*$O$1-2*$P$1</f>
        <v>34</v>
      </c>
      <c r="E7" s="33">
        <f>50-$P$1</f>
        <v>47</v>
      </c>
      <c r="F7" s="37">
        <v>50</v>
      </c>
      <c r="G7" s="33">
        <f>50-$O$1-2*$P$1</f>
        <v>39</v>
      </c>
      <c r="H7" s="34">
        <f>50-$O$1</f>
        <v>45</v>
      </c>
      <c r="I7" s="33">
        <f>50-3*$N$1-2*$O$1-$P$1</f>
        <v>28</v>
      </c>
      <c r="J7" s="34">
        <f>50-3*$N$1-2*$O$1-2*$P$1</f>
        <v>25</v>
      </c>
      <c r="K7" s="33">
        <f>50-3*$N$1-3*$O$1-$P$1</f>
        <v>23</v>
      </c>
      <c r="L7" s="34">
        <f>50-3*$N$1-3*$O$1-3*$P$1</f>
        <v>17</v>
      </c>
      <c r="M7" s="33">
        <f>50-3*$N$1-4*$O$1-2*$P$1</f>
        <v>15</v>
      </c>
      <c r="N7" s="34">
        <f>50-3*$N$1-4*$O$1-3*$P$1</f>
        <v>12</v>
      </c>
      <c r="O7" s="33">
        <f>50-$N$1-$P$1</f>
        <v>44</v>
      </c>
      <c r="P7" s="34">
        <f>50-$N$1</f>
        <v>47</v>
      </c>
      <c r="Q7" s="33">
        <f>50-$N$1-3*$O$1-$P$1</f>
        <v>29</v>
      </c>
      <c r="R7" s="34">
        <f>50-$N$1-3*$O$1-3*$P$1</f>
        <v>23</v>
      </c>
      <c r="S7" s="33">
        <f>50-$N$1-2*$O$1</f>
        <v>37</v>
      </c>
      <c r="T7" s="34">
        <f>50-$N$1-2*$O$1-3*$P$1</f>
        <v>28</v>
      </c>
      <c r="U7" s="33">
        <f>50-2*$N$1-$O$1-2*$P$1</f>
        <v>33</v>
      </c>
      <c r="V7" s="34">
        <f>50-2*$N$1-$O$1</f>
        <v>39</v>
      </c>
      <c r="W7" s="33">
        <f>50-2*$N$1-4*$O$1-2*$P$1</f>
        <v>18</v>
      </c>
      <c r="X7" s="34">
        <f>50-2*$N$1-4*$O$1-3*$P$1</f>
        <v>15</v>
      </c>
      <c r="Y7" s="33">
        <f>50-2*$N$1-2*$O$1</f>
        <v>34</v>
      </c>
      <c r="Z7" s="34">
        <f>50-2*$N$1-2*$O$1-3*$P$1</f>
        <v>25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39</v>
      </c>
      <c r="D8" s="34">
        <f>50-$O$1</f>
        <v>45</v>
      </c>
      <c r="E8" s="33">
        <f>50-2*$O$1-2*$P$1</f>
        <v>34</v>
      </c>
      <c r="F8" s="34">
        <f>50-2*$O$1-$P$1</f>
        <v>37</v>
      </c>
      <c r="G8" s="37">
        <v>50</v>
      </c>
      <c r="H8" s="34">
        <f>50-$P$1</f>
        <v>47</v>
      </c>
      <c r="I8" s="33">
        <f>50-2*$N$1-$O$1-2*$P$1</f>
        <v>33</v>
      </c>
      <c r="J8" s="34">
        <f>50-2*$N$1-$O$1</f>
        <v>39</v>
      </c>
      <c r="K8" s="33">
        <f>50-2*$N$1-4*$O$1-2*$P$1</f>
        <v>18</v>
      </c>
      <c r="L8" s="34">
        <f>50-2*$N$1-4*$O$1-3*$P$1</f>
        <v>15</v>
      </c>
      <c r="M8" s="33">
        <f>50-2*$N$1-2*$O$1</f>
        <v>34</v>
      </c>
      <c r="N8" s="34">
        <f>50-2*$N$1-2*$O$1-3*$P$1</f>
        <v>25</v>
      </c>
      <c r="O8" s="33">
        <f>50-3*$N$1-2*$O$1-2*$P$1</f>
        <v>25</v>
      </c>
      <c r="P8" s="34">
        <f>50-3*$N$1-2*$O$1-$P$1</f>
        <v>28</v>
      </c>
      <c r="Q8" s="33">
        <f>50-3*$N$1-4*$O$1-2*$P$1</f>
        <v>15</v>
      </c>
      <c r="R8" s="34">
        <f>50-3*$N$1-4*$O$1-3*$P$1</f>
        <v>12</v>
      </c>
      <c r="S8" s="33">
        <f>50-3*$N$1-3*$O$1-$P$1</f>
        <v>23</v>
      </c>
      <c r="T8" s="34">
        <f>50-3*$N$1-3*$O$1-3*$P$1</f>
        <v>17</v>
      </c>
      <c r="U8" s="33">
        <f>50-$N$1</f>
        <v>47</v>
      </c>
      <c r="V8" s="34">
        <f>50-$N$1-$P$1</f>
        <v>44</v>
      </c>
      <c r="W8" s="33">
        <f>50-$N$1-2*$O$1</f>
        <v>37</v>
      </c>
      <c r="X8" s="34">
        <f>50-$N$1-2*$O$1-3*$P$1</f>
        <v>28</v>
      </c>
      <c r="Y8" s="33">
        <f>50-$N$1-3*$O$1-$P$1</f>
        <v>29</v>
      </c>
      <c r="Z8" s="34">
        <f>50-$N$1-3*$O$1-3*$P$1</f>
        <v>23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34</v>
      </c>
      <c r="D9" s="34">
        <f>50-2*$O$1-$P$1</f>
        <v>37</v>
      </c>
      <c r="E9" s="33">
        <f>50-$O$1-2*$P$1</f>
        <v>39</v>
      </c>
      <c r="F9" s="34">
        <f>50-$O$1</f>
        <v>45</v>
      </c>
      <c r="G9" s="33">
        <f>50-$P$1</f>
        <v>47</v>
      </c>
      <c r="H9" s="37">
        <v>50</v>
      </c>
      <c r="I9" s="33">
        <f>50-3*$N$1-2*$O$1-2*$P$1</f>
        <v>25</v>
      </c>
      <c r="J9" s="34">
        <f>50-3*$N$1-2*$O$1-$P$1</f>
        <v>28</v>
      </c>
      <c r="K9" s="33">
        <f>50-3*$N$1-4*$O$1-2*$P$1</f>
        <v>15</v>
      </c>
      <c r="L9" s="34">
        <f>50-3*$N$1-4*$O$1-3*$P$1</f>
        <v>12</v>
      </c>
      <c r="M9" s="33">
        <f>50-3*$N$1-3*$O$1-$P$1</f>
        <v>23</v>
      </c>
      <c r="N9" s="34">
        <f>50-3*$N$1-3*$O$1-3*$P$1</f>
        <v>17</v>
      </c>
      <c r="O9" s="33">
        <f>50-2*$N$1-$O$1-2*$P$1</f>
        <v>33</v>
      </c>
      <c r="P9" s="34">
        <f>50-2*$N$1-$O$1</f>
        <v>39</v>
      </c>
      <c r="Q9" s="33">
        <f>50-2*$N$1-4*$O$1-2*$P$1</f>
        <v>18</v>
      </c>
      <c r="R9" s="34">
        <f>50-2*$N$1-4*$O$1-3*$P$1</f>
        <v>15</v>
      </c>
      <c r="S9" s="33">
        <f>50-2*$N$1-2*$O$1</f>
        <v>34</v>
      </c>
      <c r="T9" s="34">
        <f>50-2*$N$1-2*$O$1-3*$P$1</f>
        <v>25</v>
      </c>
      <c r="U9" s="33">
        <f>50-$N$1-$P$1</f>
        <v>44</v>
      </c>
      <c r="V9" s="34">
        <f>50-$N$1</f>
        <v>47</v>
      </c>
      <c r="W9" s="33">
        <f>50-$N$1-3*$O$1-$P$1</f>
        <v>29</v>
      </c>
      <c r="X9" s="34">
        <f>50-$N$1-3*$O$1-3*$P$1</f>
        <v>23</v>
      </c>
      <c r="Y9" s="33">
        <f>50-$N$1-2*$O$1</f>
        <v>37</v>
      </c>
      <c r="Z9" s="34">
        <f>50-$N$1-2*$O$1-3*$P$1</f>
        <v>28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47</v>
      </c>
      <c r="D10" s="34">
        <f>50-$N$1-$P$1</f>
        <v>44</v>
      </c>
      <c r="E10" s="33">
        <f>50-$N$1-2*$O$1</f>
        <v>37</v>
      </c>
      <c r="F10" s="34">
        <f>50-$N$1-2*$O$1-3*$P$1</f>
        <v>28</v>
      </c>
      <c r="G10" s="33">
        <f>50-$N$1-3*$O$1-$P$1</f>
        <v>29</v>
      </c>
      <c r="H10" s="34">
        <f>50-$N$1-3*$O$1-3*$P$1</f>
        <v>23</v>
      </c>
      <c r="I10" s="37">
        <v>50</v>
      </c>
      <c r="J10" s="34">
        <f>50-$P$1</f>
        <v>47</v>
      </c>
      <c r="K10" s="33">
        <f>50-$O$1</f>
        <v>45</v>
      </c>
      <c r="L10" s="34">
        <f>50-$O$1-2*$P$1</f>
        <v>39</v>
      </c>
      <c r="M10" s="33">
        <f>50-2*$O$1-$P$1</f>
        <v>37</v>
      </c>
      <c r="N10" s="34">
        <f>50-2*$O$1-2*$P$1</f>
        <v>34</v>
      </c>
      <c r="O10" s="33">
        <f>50-2*$N$1-2*$O$1</f>
        <v>34</v>
      </c>
      <c r="P10" s="34">
        <f>50-2*$N$1-2*$O$1-3*$P$1</f>
        <v>25</v>
      </c>
      <c r="Q10" s="33">
        <f>50-2*$N$1-$O$1</f>
        <v>39</v>
      </c>
      <c r="R10" s="34">
        <f>50-2*$N$1-$O$1-2*$P$1</f>
        <v>33</v>
      </c>
      <c r="S10" s="33">
        <f>50-2*$N$1-4*$O$1-3*$P$1</f>
        <v>15</v>
      </c>
      <c r="T10" s="34">
        <f>50-2*$N$1-4*$O$1-2*$P$1</f>
        <v>18</v>
      </c>
      <c r="U10" s="33">
        <f>50-3*$N$1-3*$O$1-$P$1</f>
        <v>23</v>
      </c>
      <c r="V10" s="34">
        <f>50-3*$N$1-3*$O$1-3*$P$1</f>
        <v>17</v>
      </c>
      <c r="W10" s="33">
        <f>50-3*$N$1-2*$O$1-$P$1</f>
        <v>28</v>
      </c>
      <c r="X10" s="34">
        <f>50-3*$N$1-2*$O$1-2*$P$1</f>
        <v>25</v>
      </c>
      <c r="Y10" s="33">
        <f>50-3*$N$1-4*$O$1-3*$P$1</f>
        <v>12</v>
      </c>
      <c r="Z10" s="34">
        <f>50-3*$N$1-4*$O$1-2*$P$1</f>
        <v>15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44</v>
      </c>
      <c r="D11" s="34">
        <f>50-$N$1</f>
        <v>47</v>
      </c>
      <c r="E11" s="33">
        <f>50-$N$1-3*$O$1-$P$1</f>
        <v>29</v>
      </c>
      <c r="F11" s="34">
        <f>50-$N$1-3*$O$1-3*$P$1</f>
        <v>23</v>
      </c>
      <c r="G11" s="33">
        <f>50-$N$1-2*$O$1</f>
        <v>37</v>
      </c>
      <c r="H11" s="34">
        <f>50-$N$1-2*$O$1-3*$P$1</f>
        <v>28</v>
      </c>
      <c r="I11" s="33">
        <f>50-$P$1</f>
        <v>47</v>
      </c>
      <c r="J11" s="37">
        <v>50</v>
      </c>
      <c r="K11" s="33">
        <f>50-2*$O$1-$P$1</f>
        <v>37</v>
      </c>
      <c r="L11" s="34">
        <f>50-2*$O$1-2*$P$1</f>
        <v>34</v>
      </c>
      <c r="M11" s="33">
        <f>50-$O$1</f>
        <v>45</v>
      </c>
      <c r="N11" s="34">
        <f>50-$O$1-2*$P$1</f>
        <v>39</v>
      </c>
      <c r="O11" s="33">
        <f>50-3*$N$1-3*$O$1-$P$1</f>
        <v>23</v>
      </c>
      <c r="P11" s="34">
        <f>50-3*$N$1-3*$O$1-3*$P$1</f>
        <v>17</v>
      </c>
      <c r="Q11" s="33">
        <f>50-3*$N$1-2*$O$1-$P$1</f>
        <v>28</v>
      </c>
      <c r="R11" s="34">
        <f>50-3*$N$1-2*$O$1-2*$P$1</f>
        <v>25</v>
      </c>
      <c r="S11" s="33">
        <f>50-3*$N$1-4*$O$1-3*$P$1</f>
        <v>12</v>
      </c>
      <c r="T11" s="34">
        <f>50-3*$N$1-4*$O$1-2*$P$1</f>
        <v>15</v>
      </c>
      <c r="U11" s="33">
        <f>50-2*$N$1-2*$O$1</f>
        <v>34</v>
      </c>
      <c r="V11" s="34">
        <f>50-2*$N$1-2*$O$1-3*$P$1</f>
        <v>25</v>
      </c>
      <c r="W11" s="33">
        <f>50-2*$N$1-$O$1</f>
        <v>39</v>
      </c>
      <c r="X11" s="34">
        <f>50-2*$N$1-$O$1-2*$P$1</f>
        <v>33</v>
      </c>
      <c r="Y11" s="33">
        <f>50-2*$N$1-4*$O$1-3*$P$1</f>
        <v>15</v>
      </c>
      <c r="Z11" s="34">
        <f>50-2*$N$1-4*$O$1-2*$P$1</f>
        <v>18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39</v>
      </c>
      <c r="D12" s="34">
        <f>50-2*$N$1-$O$1-2*$P$1</f>
        <v>33</v>
      </c>
      <c r="E12" s="33">
        <f>50-2*$N$1-2*$O$1</f>
        <v>34</v>
      </c>
      <c r="F12" s="34">
        <f>50-2*$N$1-2*$O$1-3*$P$1</f>
        <v>25</v>
      </c>
      <c r="G12" s="33">
        <f>50-2*$N$1-4*$O$1-2*$P$1</f>
        <v>18</v>
      </c>
      <c r="H12" s="34">
        <f>50-2*$N$1-4*$O$1-3*$P$1</f>
        <v>15</v>
      </c>
      <c r="I12" s="33">
        <f>50-$O$1</f>
        <v>45</v>
      </c>
      <c r="J12" s="34">
        <f>50-$O$1-2*$P$1</f>
        <v>39</v>
      </c>
      <c r="K12" s="37">
        <v>50</v>
      </c>
      <c r="L12" s="34">
        <f>50-$P$1</f>
        <v>47</v>
      </c>
      <c r="M12" s="33">
        <f>50-2*$O$1-2*$P$1</f>
        <v>34</v>
      </c>
      <c r="N12" s="34">
        <f>50-2*$O$1-$P$1</f>
        <v>37</v>
      </c>
      <c r="O12" s="33">
        <f>50-$N$1-2*$O$1</f>
        <v>37</v>
      </c>
      <c r="P12" s="34">
        <f>50-$N$1-2*$O$1-3*$P$1</f>
        <v>28</v>
      </c>
      <c r="Q12" s="33">
        <f>50-$N$1</f>
        <v>47</v>
      </c>
      <c r="R12" s="34">
        <f>50-$N$1-$P$1</f>
        <v>44</v>
      </c>
      <c r="S12" s="33">
        <f>50-$N$1-3*$O$1-3*$P$1</f>
        <v>23</v>
      </c>
      <c r="T12" s="34">
        <f>50-$N$1-3*$O$1-$P$1</f>
        <v>29</v>
      </c>
      <c r="U12" s="33">
        <f>50-3*$N$1-4*$O$1-2*$P$1</f>
        <v>15</v>
      </c>
      <c r="V12" s="34">
        <f>50-3*$N$1-4*$O$1-3*$P$1</f>
        <v>12</v>
      </c>
      <c r="W12" s="33">
        <f>50-3*$N$1-2*$O$1-2*$P$1</f>
        <v>25</v>
      </c>
      <c r="X12" s="34">
        <f>50-3*$N$1-2*$O$1-$P$1</f>
        <v>28</v>
      </c>
      <c r="Y12" s="33">
        <f>50-3*$N$1-3*$O$1-3*$P$1</f>
        <v>17</v>
      </c>
      <c r="Z12" s="34">
        <f>50-3*$N$1-3*$O$1-$P$1</f>
        <v>23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28</v>
      </c>
      <c r="D13" s="34">
        <f>50-3*$N$1-2*$O$1-2*$P$1</f>
        <v>25</v>
      </c>
      <c r="E13" s="33">
        <f>50-3*$N$1-3*$O$1-$P$1</f>
        <v>23</v>
      </c>
      <c r="F13" s="34">
        <f>50-3*$N$1-3*$O$1-3*$P$1</f>
        <v>17</v>
      </c>
      <c r="G13" s="33">
        <f>50-3*$N$1-4*$O$1-2*$P$1</f>
        <v>15</v>
      </c>
      <c r="H13" s="34">
        <f>50-3*$N$1-4*$O$1-3*$P$1</f>
        <v>12</v>
      </c>
      <c r="I13" s="33">
        <f>50-2*$O$1-$P$1</f>
        <v>37</v>
      </c>
      <c r="J13" s="34">
        <f>50-2*$O$1-2*$P$1</f>
        <v>34</v>
      </c>
      <c r="K13" s="33">
        <f>50-$P$1</f>
        <v>47</v>
      </c>
      <c r="L13" s="37">
        <v>50</v>
      </c>
      <c r="M13" s="33">
        <f>50-$O$1-2*$P$1</f>
        <v>39</v>
      </c>
      <c r="N13" s="34">
        <f>50-$O$1</f>
        <v>45</v>
      </c>
      <c r="O13" s="33">
        <f>50-$N$1-3*$O$1-$P$1</f>
        <v>29</v>
      </c>
      <c r="P13" s="34">
        <f>50-$N$1-3*$O$1-3*$P$1</f>
        <v>23</v>
      </c>
      <c r="Q13" s="33">
        <f>50-$N$1-$P$1</f>
        <v>44</v>
      </c>
      <c r="R13" s="34">
        <f>50-$N$1</f>
        <v>47</v>
      </c>
      <c r="S13" s="33">
        <f>50-$N$1-2*$O$1-3*$P$1</f>
        <v>28</v>
      </c>
      <c r="T13" s="34">
        <f>50-$N$1-2*$O$1</f>
        <v>37</v>
      </c>
      <c r="U13" s="33">
        <f>50-2*$N$1-4*$O$1-2*$P$1</f>
        <v>18</v>
      </c>
      <c r="V13" s="34">
        <f>50-2*$N$1-4*$O$1-3*$P$1</f>
        <v>15</v>
      </c>
      <c r="W13" s="33">
        <f>50-2*$N$1-$O$1-2*$P$1</f>
        <v>33</v>
      </c>
      <c r="X13" s="34">
        <f>50-2*$N$1-$O$1</f>
        <v>39</v>
      </c>
      <c r="Y13" s="33">
        <f>50-2*$N$1-2*$O$1-3*$P$1</f>
        <v>25</v>
      </c>
      <c r="Z13" s="34">
        <f>50-2*$N$1-2*$O$1</f>
        <v>34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33</v>
      </c>
      <c r="D14" s="34">
        <f>50-2*$N$1-$O$1</f>
        <v>39</v>
      </c>
      <c r="E14" s="33">
        <f>50-2*$N$1-4*$O$1-2*$P$1</f>
        <v>18</v>
      </c>
      <c r="F14" s="34">
        <f>50-2*$N$1-4*$O$1-3*$P$1</f>
        <v>15</v>
      </c>
      <c r="G14" s="33">
        <f>50-2*$N$1-2*$O$1</f>
        <v>34</v>
      </c>
      <c r="H14" s="34">
        <f>50-2*$N$1-2*$O$1-3*$P$1</f>
        <v>25</v>
      </c>
      <c r="I14" s="33">
        <f>50-$O$1-2*$P$1</f>
        <v>39</v>
      </c>
      <c r="J14" s="34">
        <f>50-$O$1</f>
        <v>45</v>
      </c>
      <c r="K14" s="33">
        <f>50-2*$O$1-2*$P$1</f>
        <v>34</v>
      </c>
      <c r="L14" s="34">
        <f>50-2*$O$1-$P$1</f>
        <v>37</v>
      </c>
      <c r="M14" s="37">
        <v>50</v>
      </c>
      <c r="N14" s="34">
        <f>50-$P$1</f>
        <v>47</v>
      </c>
      <c r="O14" s="33">
        <f>50-3*$N$1-4*$O$1-2*$P$1</f>
        <v>15</v>
      </c>
      <c r="P14" s="34">
        <f>50-3*$N$1-4*$O$1-3*$P$1</f>
        <v>12</v>
      </c>
      <c r="Q14" s="33">
        <f>50-3*$N$1-2*$O$1-2*$P$1</f>
        <v>25</v>
      </c>
      <c r="R14" s="34">
        <f>50-3*$N$1-2*$O$1-$P$1</f>
        <v>28</v>
      </c>
      <c r="S14" s="33">
        <f>50-3*$N$1-3*$O$1-3*$P$1</f>
        <v>17</v>
      </c>
      <c r="T14" s="34">
        <f>50-3*$N$1-3*$O$1-$P$1</f>
        <v>23</v>
      </c>
      <c r="U14" s="33">
        <f>50-$N$1-2*$O$1</f>
        <v>37</v>
      </c>
      <c r="V14" s="34">
        <f>50-$N$1-2*$O$1-3*$P$1</f>
        <v>28</v>
      </c>
      <c r="W14" s="33">
        <f>50-$N$1</f>
        <v>47</v>
      </c>
      <c r="X14" s="34">
        <f>50-$N$1-$P$1</f>
        <v>44</v>
      </c>
      <c r="Y14" s="33">
        <f>50-$N$1-3*$O$1-3*$P$1</f>
        <v>23</v>
      </c>
      <c r="Z14" s="34">
        <f>50-$N$1-3*$O$1-$P$1</f>
        <v>29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25</v>
      </c>
      <c r="D15" s="34">
        <f>50-3*$N$1-2*$O$1-$P$1</f>
        <v>28</v>
      </c>
      <c r="E15" s="33">
        <f>50-3*$N$1-4*$O$1-2*$P$1</f>
        <v>15</v>
      </c>
      <c r="F15" s="34">
        <f>50-3*$N$1-4*$O$1-3*$P$1</f>
        <v>12</v>
      </c>
      <c r="G15" s="33">
        <f>50-3*$N$1-3*$O$1-$P$1</f>
        <v>23</v>
      </c>
      <c r="H15" s="34">
        <f>50-3*$N$1-3*$O$1-3*$P$1</f>
        <v>17</v>
      </c>
      <c r="I15" s="33">
        <f>50-2*$O$1-2*$P$1</f>
        <v>34</v>
      </c>
      <c r="J15" s="34">
        <f>50-2*$O$1-$P$1</f>
        <v>37</v>
      </c>
      <c r="K15" s="33">
        <f>50-$O$1-2*$P$1</f>
        <v>39</v>
      </c>
      <c r="L15" s="34">
        <f>50-$O$1</f>
        <v>45</v>
      </c>
      <c r="M15" s="33">
        <f>50-$P$1</f>
        <v>47</v>
      </c>
      <c r="N15" s="37">
        <v>50</v>
      </c>
      <c r="O15" s="33">
        <f>50-2*$N$1-4*$O$1-2*$P$1</f>
        <v>18</v>
      </c>
      <c r="P15" s="34">
        <f>50-2*$N$1-4*$O$1-3*$P$1</f>
        <v>15</v>
      </c>
      <c r="Q15" s="33">
        <f>50-2*$N$1-$O$1-2*$P$1</f>
        <v>33</v>
      </c>
      <c r="R15" s="34">
        <f>50-2*$N$1-$O$1</f>
        <v>39</v>
      </c>
      <c r="S15" s="33">
        <f>50-2*$N$1-2*$O$1-3*$P$1</f>
        <v>25</v>
      </c>
      <c r="T15" s="34">
        <f>50-2*$N$1-2*$O$1</f>
        <v>34</v>
      </c>
      <c r="U15" s="33">
        <f>50-$N$1-3*$O$1-$P$1</f>
        <v>29</v>
      </c>
      <c r="V15" s="34">
        <f>50-$N$1-3*$O$1-3*$P$1</f>
        <v>23</v>
      </c>
      <c r="W15" s="33">
        <f>50-$N$1-$P$1</f>
        <v>44</v>
      </c>
      <c r="X15" s="34">
        <f>50-$N$1</f>
        <v>47</v>
      </c>
      <c r="Y15" s="33">
        <f>50-$N$1-2*$O$1-3*$P$1</f>
        <v>28</v>
      </c>
      <c r="Z15" s="34">
        <f>50-$N$1-2*$O$1</f>
        <v>37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37</v>
      </c>
      <c r="D16" s="34">
        <f>50-$N$1-2*$O$1-3*$P$1</f>
        <v>28</v>
      </c>
      <c r="E16" s="33">
        <f>50-$N$1</f>
        <v>47</v>
      </c>
      <c r="F16" s="34">
        <f>50-$N$1-$P$1</f>
        <v>44</v>
      </c>
      <c r="G16" s="33">
        <f>50-$N$1-3*$O$1-3*$P$1</f>
        <v>23</v>
      </c>
      <c r="H16" s="34">
        <f>50-$N$1-3*$O$1-$P$1</f>
        <v>29</v>
      </c>
      <c r="I16" s="33">
        <f>50-2*$N$1-2*$O$1</f>
        <v>34</v>
      </c>
      <c r="J16" s="34">
        <f>50-2*$N$1-2*$O$1-3*$P$1</f>
        <v>25</v>
      </c>
      <c r="K16" s="33">
        <f>50-2*$N$1-$O$1</f>
        <v>39</v>
      </c>
      <c r="L16" s="34">
        <f>50-2*$N$1-$O$1-2*$P$1</f>
        <v>33</v>
      </c>
      <c r="M16" s="33">
        <f>50-2*$N$1-4*$O$1-3*$P$1</f>
        <v>15</v>
      </c>
      <c r="N16" s="34">
        <f>50-2*$N$1-4*$O$1-2*$P$1</f>
        <v>18</v>
      </c>
      <c r="O16" s="37">
        <v>50</v>
      </c>
      <c r="P16" s="34">
        <f>50-$P$1</f>
        <v>47</v>
      </c>
      <c r="Q16" s="33">
        <f>50-$O$1</f>
        <v>45</v>
      </c>
      <c r="R16" s="34">
        <f>50-$O$1-2*$P$1</f>
        <v>39</v>
      </c>
      <c r="S16" s="33">
        <f>50-2*$O$1-$P$1</f>
        <v>37</v>
      </c>
      <c r="T16" s="34">
        <f>50-2*$O$1-2*$P$1</f>
        <v>34</v>
      </c>
      <c r="U16" s="33">
        <f>50-3*$N$1-3*$O$1-3*$P$1</f>
        <v>17</v>
      </c>
      <c r="V16" s="34">
        <f>50-3*$N$1-3*$O$1-$P$1</f>
        <v>23</v>
      </c>
      <c r="W16" s="33">
        <f>50-3*$N$1-4*$O$1-3*$P$1</f>
        <v>12</v>
      </c>
      <c r="X16" s="34">
        <f>50-3*$N$1-4*$O$1-2*$P$1</f>
        <v>15</v>
      </c>
      <c r="Y16" s="33">
        <f>50-3*$N$1-2*$O$1-$P$1</f>
        <v>28</v>
      </c>
      <c r="Z16" s="34">
        <f>50-3*$N$1-2*$O$1-2*$P$1</f>
        <v>25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29</v>
      </c>
      <c r="D17" s="34">
        <f>50-$N$1-3*$O$1-3*$P$1</f>
        <v>23</v>
      </c>
      <c r="E17" s="33">
        <f>50-$N$1-$P$1</f>
        <v>44</v>
      </c>
      <c r="F17" s="34">
        <f>50-$N$1</f>
        <v>47</v>
      </c>
      <c r="G17" s="33">
        <f>50-$N$1-2*$O$1-3*$P$1</f>
        <v>28</v>
      </c>
      <c r="H17" s="34">
        <f>50-$N$1-2*$O$1</f>
        <v>37</v>
      </c>
      <c r="I17" s="33">
        <f>50-3*$N$1-3*$O$1-$P$1</f>
        <v>23</v>
      </c>
      <c r="J17" s="34">
        <f>50-3*$N$1-3*$O$1-3*$P$1</f>
        <v>17</v>
      </c>
      <c r="K17" s="33">
        <f>50-3*$N$1-2*$O$1-$P$1</f>
        <v>28</v>
      </c>
      <c r="L17" s="34">
        <f>50-3*$N$1-2*$O$1-2*$P$1</f>
        <v>25</v>
      </c>
      <c r="M17" s="33">
        <f>50-3*$N$1-4*$O$1-3*$P$1</f>
        <v>12</v>
      </c>
      <c r="N17" s="34">
        <f>50-3*$N$1-4*$O$1-2*$P$1</f>
        <v>15</v>
      </c>
      <c r="O17" s="33">
        <f>50-$P$1</f>
        <v>47</v>
      </c>
      <c r="P17" s="37">
        <v>50</v>
      </c>
      <c r="Q17" s="33">
        <f>50-2*$O$1-$P$1</f>
        <v>37</v>
      </c>
      <c r="R17" s="34">
        <f>50-2*$O$1-2*$P$1</f>
        <v>34</v>
      </c>
      <c r="S17" s="33">
        <f>50-$O$1</f>
        <v>45</v>
      </c>
      <c r="T17" s="34">
        <f>50-$O$1-2*$P$1</f>
        <v>39</v>
      </c>
      <c r="U17" s="33">
        <f>50-2*$N$1-2*$O$1-3*$P$1</f>
        <v>25</v>
      </c>
      <c r="V17" s="34">
        <f>50-2*$N$1-2*$O$1</f>
        <v>34</v>
      </c>
      <c r="W17" s="33">
        <f>50-2*$N$1-4*$O$1-3*$P$1</f>
        <v>15</v>
      </c>
      <c r="X17" s="34">
        <f>50-2*$N$1-4*$O$1-2*$P$1</f>
        <v>18</v>
      </c>
      <c r="Y17" s="33">
        <f>50-2*$N$1-$O$1</f>
        <v>39</v>
      </c>
      <c r="Z17" s="34">
        <f>50-2*$N$1-$O$1-2*$P$1</f>
        <v>33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34</v>
      </c>
      <c r="D18" s="34">
        <f>50-2*$N$1-2*$O$1-3*$P$1</f>
        <v>25</v>
      </c>
      <c r="E18" s="33">
        <f>50-2*$N$1-$O$1</f>
        <v>39</v>
      </c>
      <c r="F18" s="34">
        <f>50-2*$N$1-$O$1-2*$P$1</f>
        <v>33</v>
      </c>
      <c r="G18" s="33">
        <f>50-2*$N$1-4*$O$1-3*$P$1</f>
        <v>15</v>
      </c>
      <c r="H18" s="34">
        <f>50-2*$N$1-4*$O$1-2*$P$1</f>
        <v>18</v>
      </c>
      <c r="I18" s="33">
        <f>50-$N$1-2*$O$1</f>
        <v>37</v>
      </c>
      <c r="J18" s="34">
        <f>50-$N$1-2*$O$1-3*$P$1</f>
        <v>28</v>
      </c>
      <c r="K18" s="33">
        <f>50-$N$1</f>
        <v>47</v>
      </c>
      <c r="L18" s="34">
        <f>50-$N$1-$P$1</f>
        <v>44</v>
      </c>
      <c r="M18" s="33">
        <f>50-$N$1-3*$O$1-3*$P$1</f>
        <v>23</v>
      </c>
      <c r="N18" s="34">
        <f>50-$N$1-3*$O$1-$P$1</f>
        <v>29</v>
      </c>
      <c r="O18" s="33">
        <f>50-$O$1</f>
        <v>45</v>
      </c>
      <c r="P18" s="34">
        <f>50-$O$1-2*$P$1</f>
        <v>39</v>
      </c>
      <c r="Q18" s="37">
        <v>50</v>
      </c>
      <c r="R18" s="34">
        <f>50-$P$1</f>
        <v>47</v>
      </c>
      <c r="S18" s="33">
        <f>50-2*$O$1-2*$P$1</f>
        <v>34</v>
      </c>
      <c r="T18" s="34">
        <f>50-2*$O$1-$P$1</f>
        <v>37</v>
      </c>
      <c r="U18" s="33">
        <f>50-3*$N$1-4*$O$1-3*$P$1</f>
        <v>12</v>
      </c>
      <c r="V18" s="34">
        <f>50-3*$N$1-4*$O$1-2*$P$1</f>
        <v>15</v>
      </c>
      <c r="W18" s="33">
        <f>50-3*$N$1-3*$O$1-3*$P$1</f>
        <v>17</v>
      </c>
      <c r="X18" s="34">
        <f>50-3*$N$1-3*$O$1-$P$1</f>
        <v>23</v>
      </c>
      <c r="Y18" s="33">
        <f>50-3*$N$1-2*$O$1-2*$P$1</f>
        <v>25</v>
      </c>
      <c r="Z18" s="34">
        <f>50-3*$N$1-2*$O$1-$P$1</f>
        <v>28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23</v>
      </c>
      <c r="D19" s="34">
        <f>50-3*$N$1-3*$O$1-3*$P$1</f>
        <v>17</v>
      </c>
      <c r="E19" s="33">
        <f>50-3*$N$1-2*$O$1-$P$1</f>
        <v>28</v>
      </c>
      <c r="F19" s="34">
        <f>50-3*$N$1-2*$O$1-2*$P$1</f>
        <v>25</v>
      </c>
      <c r="G19" s="33">
        <f>50-3*$N$1-4*$O$1-3*$P$1</f>
        <v>12</v>
      </c>
      <c r="H19" s="34">
        <f>50-3*$N$1-4*$O$1-2*$P$1</f>
        <v>15</v>
      </c>
      <c r="I19" s="33">
        <f>50-$N$1-3*$O$1-$P$1</f>
        <v>29</v>
      </c>
      <c r="J19" s="34">
        <f>50-$N$1-3*$O$1-3*$P$1</f>
        <v>23</v>
      </c>
      <c r="K19" s="33">
        <f>50-$N$1-$P$1</f>
        <v>44</v>
      </c>
      <c r="L19" s="34">
        <f>50-$N$1</f>
        <v>47</v>
      </c>
      <c r="M19" s="33">
        <f>50-$N$1-2*$O$1-3*$P$1</f>
        <v>28</v>
      </c>
      <c r="N19" s="34">
        <f>50-$N$1-2*$O$1</f>
        <v>37</v>
      </c>
      <c r="O19" s="33">
        <f>50-2*$O$1-$P$1</f>
        <v>37</v>
      </c>
      <c r="P19" s="34">
        <f>50-2*$O$1-2*$P$1</f>
        <v>34</v>
      </c>
      <c r="Q19" s="33">
        <f>50-$P$1</f>
        <v>47</v>
      </c>
      <c r="R19" s="37">
        <v>50</v>
      </c>
      <c r="S19" s="33">
        <f>50-$O$1-2*$P$1</f>
        <v>39</v>
      </c>
      <c r="T19" s="34">
        <f>50-$O$1</f>
        <v>45</v>
      </c>
      <c r="U19" s="33">
        <f>50-2*$N$1-4*$O$1-3*$P$1</f>
        <v>15</v>
      </c>
      <c r="V19" s="34">
        <f>50-2*$N$1-4*$O$1-2*$P$1</f>
        <v>18</v>
      </c>
      <c r="W19" s="33">
        <f>50-2*$N$1-2*$O$1-3*$P$1</f>
        <v>25</v>
      </c>
      <c r="X19" s="34">
        <f>50-2*$N$1-2*$O$1</f>
        <v>34</v>
      </c>
      <c r="Y19" s="33">
        <f>50-2*$N$1-$O$1-2*$P$1</f>
        <v>33</v>
      </c>
      <c r="Z19" s="34">
        <f>50-2*$N$1-$O$1</f>
        <v>39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18</v>
      </c>
      <c r="D20" s="34">
        <f>50-2*$N$1-4*$O$1-3*$P$1</f>
        <v>15</v>
      </c>
      <c r="E20" s="33">
        <f>50-2*$N$1-$O$1-2*$P$1</f>
        <v>33</v>
      </c>
      <c r="F20" s="34">
        <f>50-2*$N$1-$O$1</f>
        <v>39</v>
      </c>
      <c r="G20" s="33">
        <f>50-2*$N$1-2*$O$1-3*$P$1</f>
        <v>25</v>
      </c>
      <c r="H20" s="34">
        <f>50-2*$N$1-2*$O$1</f>
        <v>34</v>
      </c>
      <c r="I20" s="33">
        <f>50-3*$N$1-4*$O$1-2*$P$1</f>
        <v>15</v>
      </c>
      <c r="J20" s="34">
        <f>50-3*$N$1-4*$O$1-3*$P$1</f>
        <v>12</v>
      </c>
      <c r="K20" s="33">
        <f>50-3*$N$1-2*$O$1-2*$P$1</f>
        <v>25</v>
      </c>
      <c r="L20" s="34">
        <f>50-3*$N$1-2*$O$1-$P$1</f>
        <v>28</v>
      </c>
      <c r="M20" s="33">
        <f>50-3*$N$1-3*$O$1-3*$P$1</f>
        <v>17</v>
      </c>
      <c r="N20" s="34">
        <f>50-3*$N$1-3*$O$1-$P$1</f>
        <v>23</v>
      </c>
      <c r="O20" s="33">
        <f>50-$O$1-2*$P$1</f>
        <v>39</v>
      </c>
      <c r="P20" s="34">
        <f>50-$O$1</f>
        <v>45</v>
      </c>
      <c r="Q20" s="33">
        <f>50-2*$O$1-2*$P$1</f>
        <v>34</v>
      </c>
      <c r="R20" s="34">
        <f>50-2*$O$1-$P$1</f>
        <v>37</v>
      </c>
      <c r="S20" s="37">
        <v>50</v>
      </c>
      <c r="T20" s="34">
        <f>50-$P$1</f>
        <v>47</v>
      </c>
      <c r="U20" s="33">
        <f>50-$N$1-2*$O$1-3*$P$1</f>
        <v>28</v>
      </c>
      <c r="V20" s="34">
        <f>50-$N$1-2*$O$1</f>
        <v>37</v>
      </c>
      <c r="W20" s="33">
        <f>50-$N$1-3*$O$1-3*$P$1</f>
        <v>23</v>
      </c>
      <c r="X20" s="34">
        <f>50-$N$1-3*$O$1-$P$1</f>
        <v>29</v>
      </c>
      <c r="Y20" s="33">
        <f>50-$N$1</f>
        <v>47</v>
      </c>
      <c r="Z20" s="34">
        <f>50-$N$1-$P$1</f>
        <v>44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15</v>
      </c>
      <c r="D21" s="34">
        <f>50-3*$N$1-4*$O$1-3*$P$1</f>
        <v>12</v>
      </c>
      <c r="E21" s="33">
        <f>50-3*$N$1-2*$O$1-2*$P$1</f>
        <v>25</v>
      </c>
      <c r="F21" s="34">
        <f>50-3*$N$1-2*$O$1-$P$1</f>
        <v>28</v>
      </c>
      <c r="G21" s="33">
        <f>50-3*$N$1-3*$O$1-3*$P$1</f>
        <v>17</v>
      </c>
      <c r="H21" s="34">
        <f>50-3*$N$1-3*$O$1-$P$1</f>
        <v>23</v>
      </c>
      <c r="I21" s="33">
        <f>50-2*$N$1-4*$O$1-2*$P$1</f>
        <v>18</v>
      </c>
      <c r="J21" s="34">
        <f>50-2*$N$1-4*$O$1-3*$P$1</f>
        <v>15</v>
      </c>
      <c r="K21" s="33">
        <f>50-2*$N$1-$O$1-2*$P$1</f>
        <v>33</v>
      </c>
      <c r="L21" s="34">
        <f>50-2*$N$1-$O$1</f>
        <v>39</v>
      </c>
      <c r="M21" s="33">
        <f>50-2*$N$1-2*$O$1-3*$P$1</f>
        <v>25</v>
      </c>
      <c r="N21" s="34">
        <f>50-2*$N$1-2*$O$1</f>
        <v>34</v>
      </c>
      <c r="O21" s="33">
        <f>50-2*$O$1-2*$P$1</f>
        <v>34</v>
      </c>
      <c r="P21" s="34">
        <f>50-2*$O$1-$P$1</f>
        <v>37</v>
      </c>
      <c r="Q21" s="33">
        <f>50-$O$1-2*$P$1</f>
        <v>39</v>
      </c>
      <c r="R21" s="34">
        <f>50-$O$1</f>
        <v>45</v>
      </c>
      <c r="S21" s="33">
        <f>50-$P$1</f>
        <v>47</v>
      </c>
      <c r="T21" s="37">
        <v>50</v>
      </c>
      <c r="U21" s="33">
        <f>50-$N$1-3*$O$1-3*$P$1</f>
        <v>23</v>
      </c>
      <c r="V21" s="34">
        <f>50-$N$1-3*$O$1-$P$1</f>
        <v>29</v>
      </c>
      <c r="W21" s="33">
        <f>50-$N$1-2*$O$1-3*$P$1</f>
        <v>28</v>
      </c>
      <c r="X21" s="34">
        <f>50-$N$1-2*$O$1</f>
        <v>37</v>
      </c>
      <c r="Y21" s="33">
        <f>50-$N$1-$P$1</f>
        <v>44</v>
      </c>
      <c r="Z21" s="34">
        <f>50-$N$1</f>
        <v>47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28</v>
      </c>
      <c r="D22" s="34">
        <f>50-$N$1-2*$O$1</f>
        <v>37</v>
      </c>
      <c r="E22" s="33">
        <f>50-$N$1-3*$O$1-3*$P$1</f>
        <v>23</v>
      </c>
      <c r="F22" s="34">
        <f>50-$N$1-3*$O$1-$P$1</f>
        <v>29</v>
      </c>
      <c r="G22" s="33">
        <f>50-$N$1</f>
        <v>47</v>
      </c>
      <c r="H22" s="34">
        <f>50-$N$1-$P$1</f>
        <v>44</v>
      </c>
      <c r="I22" s="33">
        <f>50-2*$N$1-2*$O$1-3*$P$1</f>
        <v>25</v>
      </c>
      <c r="J22" s="34">
        <f>50-2*$N$1-2*$O$1</f>
        <v>34</v>
      </c>
      <c r="K22" s="33">
        <f>50-2*$N$1-4*$O$1-3*$P$1</f>
        <v>15</v>
      </c>
      <c r="L22" s="34">
        <f>50-2*$N$1-4*$O$1-2*$P$1</f>
        <v>18</v>
      </c>
      <c r="M22" s="33">
        <f>50-2*$N$1-$O$1</f>
        <v>39</v>
      </c>
      <c r="N22" s="34">
        <f>50-2*$N$1-$O$1-2*$P$1</f>
        <v>33</v>
      </c>
      <c r="O22" s="33">
        <f>50-3*$N$1-3*$O$1-3*$P$1</f>
        <v>17</v>
      </c>
      <c r="P22" s="34">
        <f>50-3*$N$1-3*$O$1-$P$1</f>
        <v>23</v>
      </c>
      <c r="Q22" s="33">
        <f>50-3*$N$1-4*$O$1-3*$P$1</f>
        <v>12</v>
      </c>
      <c r="R22" s="34">
        <f>50-3*$N$1-4*$O$1-2*$P$1</f>
        <v>15</v>
      </c>
      <c r="S22" s="33">
        <f>50-3*$N$1-2*$O$1-$P$1</f>
        <v>28</v>
      </c>
      <c r="T22" s="34">
        <f>50-3*$N$1-2*$O$1-2*$P$1</f>
        <v>25</v>
      </c>
      <c r="U22" s="37">
        <v>50</v>
      </c>
      <c r="V22" s="34">
        <f>50-$P$1</f>
        <v>47</v>
      </c>
      <c r="W22" s="33">
        <f>50-$O$1</f>
        <v>45</v>
      </c>
      <c r="X22" s="34">
        <f>50-$O$1-2*$P$1</f>
        <v>39</v>
      </c>
      <c r="Y22" s="33">
        <f>50-2*$O$1-$P$1</f>
        <v>37</v>
      </c>
      <c r="Z22" s="34">
        <f>50-2*$O$1-2*$P$1</f>
        <v>34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23</v>
      </c>
      <c r="D23" s="34">
        <f>50-$N$1-3*$O$1-$P$1</f>
        <v>29</v>
      </c>
      <c r="E23" s="33">
        <f>50-$N$1-2*$O$1-3*$P$1</f>
        <v>28</v>
      </c>
      <c r="F23" s="34">
        <f>50-$N$1-2*$O$1</f>
        <v>37</v>
      </c>
      <c r="G23" s="33">
        <f>50-$N$1-$P$1</f>
        <v>44</v>
      </c>
      <c r="H23" s="34">
        <f>50-$N$1</f>
        <v>47</v>
      </c>
      <c r="I23" s="33">
        <f>50-3*$N$1-3*$O$1-3*$P$1</f>
        <v>17</v>
      </c>
      <c r="J23" s="34">
        <f>50-3*$N$1-3*$O$1-$P$1</f>
        <v>23</v>
      </c>
      <c r="K23" s="33">
        <f>50-3*$N$1-4*$O$1-3*$P$1</f>
        <v>12</v>
      </c>
      <c r="L23" s="34">
        <f>50-3*$N$1-4*$O$1-2*$P$1</f>
        <v>15</v>
      </c>
      <c r="M23" s="33">
        <f>50-3*$N$1-2*$O$1-$P$1</f>
        <v>28</v>
      </c>
      <c r="N23" s="34">
        <f>50-3*$N$1-2*$O$1-2*$P$1</f>
        <v>25</v>
      </c>
      <c r="O23" s="33">
        <f>50-2*$N$1-2*$O$1-3*$P$1</f>
        <v>25</v>
      </c>
      <c r="P23" s="34">
        <f>50-2*$N$1-2*$O$1</f>
        <v>34</v>
      </c>
      <c r="Q23" s="33">
        <f>50-2*$N$1-4*$O$1-3*$P$1</f>
        <v>15</v>
      </c>
      <c r="R23" s="34">
        <f>50-2*$N$1-4*$O$1-2*$P$1</f>
        <v>18</v>
      </c>
      <c r="S23" s="33">
        <f>50-2*$N$1-$O$1</f>
        <v>39</v>
      </c>
      <c r="T23" s="34">
        <f>50-2*$N$1-$O$1-2*$P$1</f>
        <v>33</v>
      </c>
      <c r="U23" s="33">
        <f>50-$P$1</f>
        <v>47</v>
      </c>
      <c r="V23" s="37">
        <v>50</v>
      </c>
      <c r="W23" s="33">
        <f>50-2*$O$1-$P$1</f>
        <v>37</v>
      </c>
      <c r="X23" s="34">
        <f>50-2*$O$1-2*$P$1</f>
        <v>34</v>
      </c>
      <c r="Y23" s="33">
        <f>50-$O$1</f>
        <v>45</v>
      </c>
      <c r="Z23" s="34">
        <f>50-$O$1-2*$P$1</f>
        <v>39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25</v>
      </c>
      <c r="D24" s="34">
        <f>50-2*$N$1-2*$O$1</f>
        <v>34</v>
      </c>
      <c r="E24" s="33">
        <f>50-2*$N$1-4*$O$1-3*$P$1</f>
        <v>15</v>
      </c>
      <c r="F24" s="34">
        <f>50-2*$N$1-4*$O$1-2*$P$1</f>
        <v>18</v>
      </c>
      <c r="G24" s="33">
        <f>50-2*$N$1-$O$1</f>
        <v>39</v>
      </c>
      <c r="H24" s="34">
        <f>50-2*$N$1-$O$1-2*$P$1</f>
        <v>33</v>
      </c>
      <c r="I24" s="33">
        <f>50-$N$1-2*$O$1-3*$P$1</f>
        <v>28</v>
      </c>
      <c r="J24" s="34">
        <f>50-$N$1-2*$O$1</f>
        <v>37</v>
      </c>
      <c r="K24" s="33">
        <f>50-$N$1-3*$O$1-3*$P$1</f>
        <v>23</v>
      </c>
      <c r="L24" s="34">
        <f>50-$N$1-3*$O$1-$P$1</f>
        <v>29</v>
      </c>
      <c r="M24" s="33">
        <f>50-$N$1</f>
        <v>47</v>
      </c>
      <c r="N24" s="34">
        <f>50-$N$1-$P$1</f>
        <v>44</v>
      </c>
      <c r="O24" s="33">
        <f>50-3*$N$1-4*$O$1-3*$P$1</f>
        <v>12</v>
      </c>
      <c r="P24" s="34">
        <f>50-3*$N$1-4*$O$1-2*$P$1</f>
        <v>15</v>
      </c>
      <c r="Q24" s="33">
        <f>50-3*$N$1-3*$O$1-3*$P$1</f>
        <v>17</v>
      </c>
      <c r="R24" s="34">
        <f>50-3*$N$1-3*$O$1-$P$1</f>
        <v>23</v>
      </c>
      <c r="S24" s="33">
        <f>50-3*$N$1-2*$O$1-2*$P$1</f>
        <v>25</v>
      </c>
      <c r="T24" s="34">
        <f>50-3*$N$1-2*$O$1-$P$1</f>
        <v>28</v>
      </c>
      <c r="U24" s="33">
        <f>50-$O$1</f>
        <v>45</v>
      </c>
      <c r="V24" s="34">
        <f>50-$O$1-2*$P$1</f>
        <v>39</v>
      </c>
      <c r="W24" s="37">
        <v>50</v>
      </c>
      <c r="X24" s="34">
        <f>50-$P$1</f>
        <v>47</v>
      </c>
      <c r="Y24" s="33">
        <f>50-2*$O$1-2*$P$1</f>
        <v>34</v>
      </c>
      <c r="Z24" s="34">
        <f>50-2*$O$1-$P$1</f>
        <v>37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17</v>
      </c>
      <c r="D25" s="34">
        <f>50-3*$N$1-3*$O$1-$P$1</f>
        <v>23</v>
      </c>
      <c r="E25" s="33">
        <f>50-3*$N$1-4*$O$1-3*$P$1</f>
        <v>12</v>
      </c>
      <c r="F25" s="34">
        <f>50-3*$N$1-4*$O$1-2*$P$1</f>
        <v>15</v>
      </c>
      <c r="G25" s="33">
        <f>50-3*$N$1-2*$O$1-$P$1</f>
        <v>28</v>
      </c>
      <c r="H25" s="34">
        <f>50-3*$N$1-2*$O$1-2*$P$1</f>
        <v>25</v>
      </c>
      <c r="I25" s="33">
        <f>50-$N$1-3*$O$1-3*$P$1</f>
        <v>23</v>
      </c>
      <c r="J25" s="34">
        <f>50-$N$1-3*$O$1-$P$1</f>
        <v>29</v>
      </c>
      <c r="K25" s="33">
        <f>50-$N$1-2*$O$1-3*$P$1</f>
        <v>28</v>
      </c>
      <c r="L25" s="34">
        <f>50-$N$1-2*$O$1</f>
        <v>37</v>
      </c>
      <c r="M25" s="33">
        <f>50-$N$1-$P$1</f>
        <v>44</v>
      </c>
      <c r="N25" s="34">
        <f>50-$N$1</f>
        <v>47</v>
      </c>
      <c r="O25" s="33">
        <f>50-2*$N$1-4*$O$1-3*$P$1</f>
        <v>15</v>
      </c>
      <c r="P25" s="34">
        <f>50-2*$N$1-4*$O$1-2*$P$1</f>
        <v>18</v>
      </c>
      <c r="Q25" s="33">
        <f>50-2*$N$1-2*$O$1-3*$P$1</f>
        <v>25</v>
      </c>
      <c r="R25" s="34">
        <f>50-2*$N$1-2*$O$1</f>
        <v>34</v>
      </c>
      <c r="S25" s="33">
        <f>50-2*$N$1-$O$1-2*$P$1</f>
        <v>33</v>
      </c>
      <c r="T25" s="34">
        <f>50-2*$N$1-$O$1</f>
        <v>39</v>
      </c>
      <c r="U25" s="33">
        <f>50-2*$O$1-$P$1</f>
        <v>37</v>
      </c>
      <c r="V25" s="34">
        <f>50-2*$O$1-2*$P$1</f>
        <v>34</v>
      </c>
      <c r="W25" s="33">
        <f>50-$P$1</f>
        <v>47</v>
      </c>
      <c r="X25" s="37">
        <v>50</v>
      </c>
      <c r="Y25" s="33">
        <f>50-$O$1-2*$P$1</f>
        <v>39</v>
      </c>
      <c r="Z25" s="34">
        <f>50-$O$1</f>
        <v>45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15</v>
      </c>
      <c r="D26" s="34">
        <f>50-2*$N$1-4*$O$1-2*$P$1</f>
        <v>18</v>
      </c>
      <c r="E26" s="33">
        <f>50-2*$N$1-2*$O$1-3*$P$1</f>
        <v>25</v>
      </c>
      <c r="F26" s="34">
        <f>50-2*$N$1-2*$O$1</f>
        <v>34</v>
      </c>
      <c r="G26" s="33">
        <f>50-2*$N$1-$O$1-2*$P$1</f>
        <v>33</v>
      </c>
      <c r="H26" s="34">
        <f>50-2*$N$1-$O$1</f>
        <v>39</v>
      </c>
      <c r="I26" s="33">
        <f>50-3*$N$1-4*$O$1-3*$P$1</f>
        <v>12</v>
      </c>
      <c r="J26" s="34">
        <f>50-3*$N$1-4*$O$1-2*$P$1</f>
        <v>15</v>
      </c>
      <c r="K26" s="33">
        <f>50-3*$N$1-3*$O$1-3*$P$1</f>
        <v>17</v>
      </c>
      <c r="L26" s="34">
        <f>50-3*$N$1-3*$O$1-$P$1</f>
        <v>23</v>
      </c>
      <c r="M26" s="33">
        <f>50-3*$N$1-2*$O$1-2*$P$1</f>
        <v>25</v>
      </c>
      <c r="N26" s="34">
        <f>50-3*$N$1-2*$O$1-$P$1</f>
        <v>28</v>
      </c>
      <c r="O26" s="33">
        <f>50-$N$1-2*$O$1-3*$P$1</f>
        <v>28</v>
      </c>
      <c r="P26" s="34">
        <f>50-$N$1-2*$O$1</f>
        <v>37</v>
      </c>
      <c r="Q26" s="33">
        <f>50-$N$1-3*$O$1-3*$P$1</f>
        <v>23</v>
      </c>
      <c r="R26" s="34">
        <f>50-$N$1-3*$O$1-$P$1</f>
        <v>29</v>
      </c>
      <c r="S26" s="33">
        <f>50-$N$1</f>
        <v>47</v>
      </c>
      <c r="T26" s="34">
        <f>50-$N$1-$P$1</f>
        <v>44</v>
      </c>
      <c r="U26" s="33">
        <f>50-$O$1-2*$P$1</f>
        <v>39</v>
      </c>
      <c r="V26" s="34">
        <f>50-$O$1</f>
        <v>45</v>
      </c>
      <c r="W26" s="33">
        <f>50-2*$O$1-2*$P$1</f>
        <v>34</v>
      </c>
      <c r="X26" s="34">
        <f>50-2*$O$1-$P$1</f>
        <v>37</v>
      </c>
      <c r="Y26" s="37">
        <v>50</v>
      </c>
      <c r="Z26" s="34">
        <f>50-$P$1</f>
        <v>47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12</v>
      </c>
      <c r="D27" s="34">
        <f>50-3*$N$1-4*$O$1-2*$P$1</f>
        <v>15</v>
      </c>
      <c r="E27" s="33">
        <f>50-3*$N$1-3*$O$1-3*$P$1</f>
        <v>17</v>
      </c>
      <c r="F27" s="34">
        <f>50-3*$N$1-3*$O$1-$P$1</f>
        <v>23</v>
      </c>
      <c r="G27" s="33">
        <f>50-3*$N$1-2*$O$1-2*$P$1</f>
        <v>25</v>
      </c>
      <c r="H27" s="34">
        <f>50-3*$N$1-2*$O$1-$P$1</f>
        <v>28</v>
      </c>
      <c r="I27" s="33">
        <f>50-2*$N$1-4*$O$1-3*$P$1</f>
        <v>15</v>
      </c>
      <c r="J27" s="34">
        <f>50-2*$N$1-4*$O$1-2*$P$1</f>
        <v>18</v>
      </c>
      <c r="K27" s="33">
        <f>50-2*$N$1-2*$O$1-3*$P$1</f>
        <v>25</v>
      </c>
      <c r="L27" s="34">
        <f>50-2*$N$1-2*$O$1</f>
        <v>34</v>
      </c>
      <c r="M27" s="33">
        <f>50-2*$N$1-$O$1-2*$P$1</f>
        <v>33</v>
      </c>
      <c r="N27" s="34">
        <f>50-2*$N$1-$O$1</f>
        <v>39</v>
      </c>
      <c r="O27" s="33">
        <f>50-$N$1-3*$O$1-3*$P$1</f>
        <v>23</v>
      </c>
      <c r="P27" s="34">
        <f>50-$N$1-3*$O$1-$P$1</f>
        <v>29</v>
      </c>
      <c r="Q27" s="33">
        <f>50-$N$1-2*$O$1-3*$P$1</f>
        <v>28</v>
      </c>
      <c r="R27" s="34">
        <f>50-$N$1-2*$O$1</f>
        <v>37</v>
      </c>
      <c r="S27" s="33">
        <f>50-$N$1-$P$1</f>
        <v>44</v>
      </c>
      <c r="T27" s="34">
        <f>50-$N$1</f>
        <v>47</v>
      </c>
      <c r="U27" s="33">
        <f>50-2*$O$1-2*$P$1</f>
        <v>34</v>
      </c>
      <c r="V27" s="34">
        <f>50-2*$O$1-$P$1</f>
        <v>37</v>
      </c>
      <c r="W27" s="33">
        <f>50-$O$1-2*$P$1</f>
        <v>39</v>
      </c>
      <c r="X27" s="34">
        <f>50-$O$1</f>
        <v>45</v>
      </c>
      <c r="Y27" s="33">
        <f>50-$P$1</f>
        <v>47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47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45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37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39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34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47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44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39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28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33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25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37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29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34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23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18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15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28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23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25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17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15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12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1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Start!J13</f>
        <v>4</v>
      </c>
      <c r="O1" s="9">
        <f>Start!K13</f>
        <v>2</v>
      </c>
      <c r="P1" s="9">
        <f>Start!L13</f>
        <v>5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45</v>
      </c>
      <c r="E4" s="33">
        <f>50-$O$1</f>
        <v>48</v>
      </c>
      <c r="F4" s="34">
        <f>50-$O$1-2*$P$1</f>
        <v>38</v>
      </c>
      <c r="G4" s="33">
        <f>50-2*$O$1-$P$1</f>
        <v>41</v>
      </c>
      <c r="H4" s="34">
        <f>50-2*$O$1-2*$P$1</f>
        <v>36</v>
      </c>
      <c r="I4" s="33">
        <f>50-$N$1</f>
        <v>46</v>
      </c>
      <c r="J4" s="34">
        <f>50-$N$1-$P$1</f>
        <v>41</v>
      </c>
      <c r="K4" s="33">
        <f>50-$N$1-2*$O$1</f>
        <v>42</v>
      </c>
      <c r="L4" s="34">
        <f>50-$N$1-2*$O$1-3*$P$1</f>
        <v>27</v>
      </c>
      <c r="M4" s="33">
        <f>50-$N$1-3*$O$1-$P$1</f>
        <v>35</v>
      </c>
      <c r="N4" s="34">
        <f>50-$N$1-3*$O$1-3*$P$1</f>
        <v>25</v>
      </c>
      <c r="O4" s="33">
        <f>50-2*$N$1-$O$1</f>
        <v>40</v>
      </c>
      <c r="P4" s="34">
        <f>50-2*$N$1-$O$1-2*$P$1</f>
        <v>30</v>
      </c>
      <c r="Q4" s="33">
        <f>50-2*$N$1-2*$O$1</f>
        <v>38</v>
      </c>
      <c r="R4" s="34">
        <f>50-2*$N$1-2*$O$1-3*$P$1</f>
        <v>23</v>
      </c>
      <c r="S4" s="33">
        <f>50-2*$N$1-4*$O$1-2*$P$1</f>
        <v>24</v>
      </c>
      <c r="T4" s="34">
        <f>50-2*$N$1-4*$O$1-3*$P$1</f>
        <v>19</v>
      </c>
      <c r="U4" s="33">
        <f>50-3*$N$1-2*$O$1-$P$1</f>
        <v>29</v>
      </c>
      <c r="V4" s="34">
        <f>50-3*$N$1-2*$O$1-2*$P$1</f>
        <v>24</v>
      </c>
      <c r="W4" s="33">
        <f>50-3*$N$1-3*$O$1-$P$1</f>
        <v>27</v>
      </c>
      <c r="X4" s="34">
        <f>50-3*$N$1-3*$O$1-3*$P$1</f>
        <v>17</v>
      </c>
      <c r="Y4" s="33">
        <f>50-3*$N$1-4*$O$1-2*$P$1</f>
        <v>20</v>
      </c>
      <c r="Z4" s="34">
        <f>50-3*$N$1-4*$O$1-3*$P$1</f>
        <v>15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45</v>
      </c>
      <c r="D5" s="37">
        <v>50</v>
      </c>
      <c r="E5" s="33">
        <f>50-2*$O$1-$P$1</f>
        <v>41</v>
      </c>
      <c r="F5" s="34">
        <f>50-2*$O$1-2*$P$1</f>
        <v>36</v>
      </c>
      <c r="G5" s="33">
        <f>50-$O$1</f>
        <v>48</v>
      </c>
      <c r="H5" s="34">
        <f>50-$O$1-2*$P$1</f>
        <v>38</v>
      </c>
      <c r="I5" s="33">
        <f>50-$N$1-$P$1</f>
        <v>41</v>
      </c>
      <c r="J5" s="34">
        <f>50-$N$1</f>
        <v>46</v>
      </c>
      <c r="K5" s="33">
        <f>50-$N$1-3*$O$1-$P$1</f>
        <v>35</v>
      </c>
      <c r="L5" s="34">
        <f>50-$N$1-3*$O$1-3*$P$1</f>
        <v>25</v>
      </c>
      <c r="M5" s="33">
        <f>50-$N$1-2*$O$1</f>
        <v>42</v>
      </c>
      <c r="N5" s="34">
        <f>50-$N$1-2*$O$1-3*$P$1</f>
        <v>27</v>
      </c>
      <c r="O5" s="33">
        <f>50-3*$N$1-2*$O$1-$P$1</f>
        <v>29</v>
      </c>
      <c r="P5" s="34">
        <f>50-3*$N$1-2*$O$1-2*$P$1</f>
        <v>24</v>
      </c>
      <c r="Q5" s="33">
        <f>50-3*$N$1-3*$O$1-$P$1</f>
        <v>27</v>
      </c>
      <c r="R5" s="34">
        <f>50-3*$N$1-3*$O$1-3*$P$1</f>
        <v>17</v>
      </c>
      <c r="S5" s="33">
        <f>50-3*$N$1-4*$O$1-2*$P$1</f>
        <v>20</v>
      </c>
      <c r="T5" s="34">
        <f>50-3*$N$1-4*$O$1-3*$P$1</f>
        <v>15</v>
      </c>
      <c r="U5" s="33">
        <f>50-2*$N$1-$O$1</f>
        <v>40</v>
      </c>
      <c r="V5" s="34">
        <f>50-2*$N$1-$O$1-2*$P$1</f>
        <v>30</v>
      </c>
      <c r="W5" s="33">
        <f>50-2*$N$1-2*$O$1</f>
        <v>38</v>
      </c>
      <c r="X5" s="34">
        <f>50-2*$N$1-2*$O$1-3*$P$1</f>
        <v>23</v>
      </c>
      <c r="Y5" s="33">
        <f>50-2*$N$1-4*$O$1-2*$P$1</f>
        <v>24</v>
      </c>
      <c r="Z5" s="34">
        <f>50-2*$N$1-4*$O$1-3*$P$1</f>
        <v>19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48</v>
      </c>
      <c r="D6" s="34">
        <f>50-$O$1-2*$P$1</f>
        <v>38</v>
      </c>
      <c r="E6" s="37">
        <v>50</v>
      </c>
      <c r="F6" s="34">
        <f>50-$P$1</f>
        <v>45</v>
      </c>
      <c r="G6" s="33">
        <f>50-2*$O$1-2*$P$1</f>
        <v>36</v>
      </c>
      <c r="H6" s="34">
        <f>50-2*$O$1-$P$1</f>
        <v>41</v>
      </c>
      <c r="I6" s="33">
        <f>50-2*$N$1-$O$1</f>
        <v>40</v>
      </c>
      <c r="J6" s="34">
        <f>50-2*$N$1-$O$1-2*$P$1</f>
        <v>30</v>
      </c>
      <c r="K6" s="33">
        <f>50-2*$N$1-2*$O$1</f>
        <v>38</v>
      </c>
      <c r="L6" s="34">
        <f>50-2*$N$1-2*$O$1-3*$P$1</f>
        <v>23</v>
      </c>
      <c r="M6" s="33">
        <f>50-2*$N$1-4*$O$1-2*$P$1</f>
        <v>24</v>
      </c>
      <c r="N6" s="34">
        <f>50-2*$N$1-4*$O$1-3*$P$1</f>
        <v>19</v>
      </c>
      <c r="O6" s="33">
        <f>50-$N$1</f>
        <v>46</v>
      </c>
      <c r="P6" s="34">
        <f>50-$N$1-$P$1</f>
        <v>41</v>
      </c>
      <c r="Q6" s="33">
        <f>50-$N$1-2*$O$1</f>
        <v>42</v>
      </c>
      <c r="R6" s="34">
        <f>50-$N$1-2*$O$1-3*$P$1</f>
        <v>27</v>
      </c>
      <c r="S6" s="33">
        <f>50-$N$1-3*$O$1-$P$1</f>
        <v>35</v>
      </c>
      <c r="T6" s="34">
        <f>50-$N$1-3*$O$1-3*$P$1</f>
        <v>25</v>
      </c>
      <c r="U6" s="33">
        <f>50-3*$N$1-2*$O$1-2*$P$1</f>
        <v>24</v>
      </c>
      <c r="V6" s="34">
        <f>50-3*$N$1-2*$O$1-$P$1</f>
        <v>29</v>
      </c>
      <c r="W6" s="33">
        <f>50-3*$N$1-4*$O$1-2*$P$1</f>
        <v>20</v>
      </c>
      <c r="X6" s="34">
        <f>50-3*$N$1-4*$O$1-3*$P$1</f>
        <v>15</v>
      </c>
      <c r="Y6" s="33">
        <f>50-3*$N$1-3*$O$1-$P$1</f>
        <v>27</v>
      </c>
      <c r="Z6" s="34">
        <f>50-3*$N$1-3*$O$1-3*$P$1</f>
        <v>17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41</v>
      </c>
      <c r="D7" s="34">
        <f>50-2*$O$1-2*$P$1</f>
        <v>36</v>
      </c>
      <c r="E7" s="33">
        <f>50-$P$1</f>
        <v>45</v>
      </c>
      <c r="F7" s="37">
        <v>50</v>
      </c>
      <c r="G7" s="33">
        <f>50-$O$1-2*$P$1</f>
        <v>38</v>
      </c>
      <c r="H7" s="34">
        <f>50-$O$1</f>
        <v>48</v>
      </c>
      <c r="I7" s="33">
        <f>50-3*$N$1-2*$O$1-$P$1</f>
        <v>29</v>
      </c>
      <c r="J7" s="34">
        <f>50-3*$N$1-2*$O$1-2*$P$1</f>
        <v>24</v>
      </c>
      <c r="K7" s="33">
        <f>50-3*$N$1-3*$O$1-$P$1</f>
        <v>27</v>
      </c>
      <c r="L7" s="34">
        <f>50-3*$N$1-3*$O$1-3*$P$1</f>
        <v>17</v>
      </c>
      <c r="M7" s="33">
        <f>50-3*$N$1-4*$O$1-2*$P$1</f>
        <v>20</v>
      </c>
      <c r="N7" s="34">
        <f>50-3*$N$1-4*$O$1-3*$P$1</f>
        <v>15</v>
      </c>
      <c r="O7" s="33">
        <f>50-$N$1-$P$1</f>
        <v>41</v>
      </c>
      <c r="P7" s="34">
        <f>50-$N$1</f>
        <v>46</v>
      </c>
      <c r="Q7" s="33">
        <f>50-$N$1-3*$O$1-$P$1</f>
        <v>35</v>
      </c>
      <c r="R7" s="34">
        <f>50-$N$1-3*$O$1-3*$P$1</f>
        <v>25</v>
      </c>
      <c r="S7" s="33">
        <f>50-$N$1-2*$O$1</f>
        <v>42</v>
      </c>
      <c r="T7" s="34">
        <f>50-$N$1-2*$O$1-3*$P$1</f>
        <v>27</v>
      </c>
      <c r="U7" s="33">
        <f>50-2*$N$1-$O$1-2*$P$1</f>
        <v>30</v>
      </c>
      <c r="V7" s="34">
        <f>50-2*$N$1-$O$1</f>
        <v>40</v>
      </c>
      <c r="W7" s="33">
        <f>50-2*$N$1-4*$O$1-2*$P$1</f>
        <v>24</v>
      </c>
      <c r="X7" s="34">
        <f>50-2*$N$1-4*$O$1-3*$P$1</f>
        <v>19</v>
      </c>
      <c r="Y7" s="33">
        <f>50-2*$N$1-2*$O$1</f>
        <v>38</v>
      </c>
      <c r="Z7" s="34">
        <f>50-2*$N$1-2*$O$1-3*$P$1</f>
        <v>23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38</v>
      </c>
      <c r="D8" s="34">
        <f>50-$O$1</f>
        <v>48</v>
      </c>
      <c r="E8" s="33">
        <f>50-2*$O$1-2*$P$1</f>
        <v>36</v>
      </c>
      <c r="F8" s="34">
        <f>50-2*$O$1-$P$1</f>
        <v>41</v>
      </c>
      <c r="G8" s="37">
        <v>50</v>
      </c>
      <c r="H8" s="34">
        <f>50-$P$1</f>
        <v>45</v>
      </c>
      <c r="I8" s="33">
        <f>50-2*$N$1-$O$1-2*$P$1</f>
        <v>30</v>
      </c>
      <c r="J8" s="34">
        <f>50-2*$N$1-$O$1</f>
        <v>40</v>
      </c>
      <c r="K8" s="33">
        <f>50-2*$N$1-4*$O$1-2*$P$1</f>
        <v>24</v>
      </c>
      <c r="L8" s="34">
        <f>50-2*$N$1-4*$O$1-3*$P$1</f>
        <v>19</v>
      </c>
      <c r="M8" s="33">
        <f>50-2*$N$1-2*$O$1</f>
        <v>38</v>
      </c>
      <c r="N8" s="34">
        <f>50-2*$N$1-2*$O$1-3*$P$1</f>
        <v>23</v>
      </c>
      <c r="O8" s="33">
        <f>50-3*$N$1-2*$O$1-2*$P$1</f>
        <v>24</v>
      </c>
      <c r="P8" s="34">
        <f>50-3*$N$1-2*$O$1-$P$1</f>
        <v>29</v>
      </c>
      <c r="Q8" s="33">
        <f>50-3*$N$1-4*$O$1-2*$P$1</f>
        <v>20</v>
      </c>
      <c r="R8" s="34">
        <f>50-3*$N$1-4*$O$1-3*$P$1</f>
        <v>15</v>
      </c>
      <c r="S8" s="33">
        <f>50-3*$N$1-3*$O$1-$P$1</f>
        <v>27</v>
      </c>
      <c r="T8" s="34">
        <f>50-3*$N$1-3*$O$1-3*$P$1</f>
        <v>17</v>
      </c>
      <c r="U8" s="33">
        <f>50-$N$1</f>
        <v>46</v>
      </c>
      <c r="V8" s="34">
        <f>50-$N$1-$P$1</f>
        <v>41</v>
      </c>
      <c r="W8" s="33">
        <f>50-$N$1-2*$O$1</f>
        <v>42</v>
      </c>
      <c r="X8" s="34">
        <f>50-$N$1-2*$O$1-3*$P$1</f>
        <v>27</v>
      </c>
      <c r="Y8" s="33">
        <f>50-$N$1-3*$O$1-$P$1</f>
        <v>35</v>
      </c>
      <c r="Z8" s="34">
        <f>50-$N$1-3*$O$1-3*$P$1</f>
        <v>25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36</v>
      </c>
      <c r="D9" s="34">
        <f>50-2*$O$1-$P$1</f>
        <v>41</v>
      </c>
      <c r="E9" s="33">
        <f>50-$O$1-2*$P$1</f>
        <v>38</v>
      </c>
      <c r="F9" s="34">
        <f>50-$O$1</f>
        <v>48</v>
      </c>
      <c r="G9" s="33">
        <f>50-$P$1</f>
        <v>45</v>
      </c>
      <c r="H9" s="37">
        <v>50</v>
      </c>
      <c r="I9" s="33">
        <f>50-3*$N$1-2*$O$1-2*$P$1</f>
        <v>24</v>
      </c>
      <c r="J9" s="34">
        <f>50-3*$N$1-2*$O$1-$P$1</f>
        <v>29</v>
      </c>
      <c r="K9" s="33">
        <f>50-3*$N$1-4*$O$1-2*$P$1</f>
        <v>20</v>
      </c>
      <c r="L9" s="34">
        <f>50-3*$N$1-4*$O$1-3*$P$1</f>
        <v>15</v>
      </c>
      <c r="M9" s="33">
        <f>50-3*$N$1-3*$O$1-$P$1</f>
        <v>27</v>
      </c>
      <c r="N9" s="34">
        <f>50-3*$N$1-3*$O$1-3*$P$1</f>
        <v>17</v>
      </c>
      <c r="O9" s="33">
        <f>50-2*$N$1-$O$1-2*$P$1</f>
        <v>30</v>
      </c>
      <c r="P9" s="34">
        <f>50-2*$N$1-$O$1</f>
        <v>40</v>
      </c>
      <c r="Q9" s="33">
        <f>50-2*$N$1-4*$O$1-2*$P$1</f>
        <v>24</v>
      </c>
      <c r="R9" s="34">
        <f>50-2*$N$1-4*$O$1-3*$P$1</f>
        <v>19</v>
      </c>
      <c r="S9" s="33">
        <f>50-2*$N$1-2*$O$1</f>
        <v>38</v>
      </c>
      <c r="T9" s="34">
        <f>50-2*$N$1-2*$O$1-3*$P$1</f>
        <v>23</v>
      </c>
      <c r="U9" s="33">
        <f>50-$N$1-$P$1</f>
        <v>41</v>
      </c>
      <c r="V9" s="34">
        <f>50-$N$1</f>
        <v>46</v>
      </c>
      <c r="W9" s="33">
        <f>50-$N$1-3*$O$1-$P$1</f>
        <v>35</v>
      </c>
      <c r="X9" s="34">
        <f>50-$N$1-3*$O$1-3*$P$1</f>
        <v>25</v>
      </c>
      <c r="Y9" s="33">
        <f>50-$N$1-2*$O$1</f>
        <v>42</v>
      </c>
      <c r="Z9" s="34">
        <f>50-$N$1-2*$O$1-3*$P$1</f>
        <v>27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46</v>
      </c>
      <c r="D10" s="34">
        <f>50-$N$1-$P$1</f>
        <v>41</v>
      </c>
      <c r="E10" s="33">
        <f>50-$N$1-2*$O$1</f>
        <v>42</v>
      </c>
      <c r="F10" s="34">
        <f>50-$N$1-2*$O$1-3*$P$1</f>
        <v>27</v>
      </c>
      <c r="G10" s="33">
        <f>50-$N$1-3*$O$1-$P$1</f>
        <v>35</v>
      </c>
      <c r="H10" s="34">
        <f>50-$N$1-3*$O$1-3*$P$1</f>
        <v>25</v>
      </c>
      <c r="I10" s="37">
        <v>50</v>
      </c>
      <c r="J10" s="34">
        <f>50-$P$1</f>
        <v>45</v>
      </c>
      <c r="K10" s="33">
        <f>50-$O$1</f>
        <v>48</v>
      </c>
      <c r="L10" s="34">
        <f>50-$O$1-2*$P$1</f>
        <v>38</v>
      </c>
      <c r="M10" s="33">
        <f>50-2*$O$1-$P$1</f>
        <v>41</v>
      </c>
      <c r="N10" s="34">
        <f>50-2*$O$1-2*$P$1</f>
        <v>36</v>
      </c>
      <c r="O10" s="33">
        <f>50-2*$N$1-2*$O$1</f>
        <v>38</v>
      </c>
      <c r="P10" s="34">
        <f>50-2*$N$1-2*$O$1-3*$P$1</f>
        <v>23</v>
      </c>
      <c r="Q10" s="33">
        <f>50-2*$N$1-$O$1</f>
        <v>40</v>
      </c>
      <c r="R10" s="34">
        <f>50-2*$N$1-$O$1-2*$P$1</f>
        <v>30</v>
      </c>
      <c r="S10" s="33">
        <f>50-2*$N$1-4*$O$1-3*$P$1</f>
        <v>19</v>
      </c>
      <c r="T10" s="34">
        <f>50-2*$N$1-4*$O$1-2*$P$1</f>
        <v>24</v>
      </c>
      <c r="U10" s="33">
        <f>50-3*$N$1-3*$O$1-$P$1</f>
        <v>27</v>
      </c>
      <c r="V10" s="34">
        <f>50-3*$N$1-3*$O$1-3*$P$1</f>
        <v>17</v>
      </c>
      <c r="W10" s="33">
        <f>50-3*$N$1-2*$O$1-$P$1</f>
        <v>29</v>
      </c>
      <c r="X10" s="34">
        <f>50-3*$N$1-2*$O$1-2*$P$1</f>
        <v>24</v>
      </c>
      <c r="Y10" s="33">
        <f>50-3*$N$1-4*$O$1-3*$P$1</f>
        <v>15</v>
      </c>
      <c r="Z10" s="34">
        <f>50-3*$N$1-4*$O$1-2*$P$1</f>
        <v>20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41</v>
      </c>
      <c r="D11" s="34">
        <f>50-$N$1</f>
        <v>46</v>
      </c>
      <c r="E11" s="33">
        <f>50-$N$1-3*$O$1-$P$1</f>
        <v>35</v>
      </c>
      <c r="F11" s="34">
        <f>50-$N$1-3*$O$1-3*$P$1</f>
        <v>25</v>
      </c>
      <c r="G11" s="33">
        <f>50-$N$1-2*$O$1</f>
        <v>42</v>
      </c>
      <c r="H11" s="34">
        <f>50-$N$1-2*$O$1-3*$P$1</f>
        <v>27</v>
      </c>
      <c r="I11" s="33">
        <f>50-$P$1</f>
        <v>45</v>
      </c>
      <c r="J11" s="37">
        <v>50</v>
      </c>
      <c r="K11" s="33">
        <f>50-2*$O$1-$P$1</f>
        <v>41</v>
      </c>
      <c r="L11" s="34">
        <f>50-2*$O$1-2*$P$1</f>
        <v>36</v>
      </c>
      <c r="M11" s="33">
        <f>50-$O$1</f>
        <v>48</v>
      </c>
      <c r="N11" s="34">
        <f>50-$O$1-2*$P$1</f>
        <v>38</v>
      </c>
      <c r="O11" s="33">
        <f>50-3*$N$1-3*$O$1-$P$1</f>
        <v>27</v>
      </c>
      <c r="P11" s="34">
        <f>50-3*$N$1-3*$O$1-3*$P$1</f>
        <v>17</v>
      </c>
      <c r="Q11" s="33">
        <f>50-3*$N$1-2*$O$1-$P$1</f>
        <v>29</v>
      </c>
      <c r="R11" s="34">
        <f>50-3*$N$1-2*$O$1-2*$P$1</f>
        <v>24</v>
      </c>
      <c r="S11" s="33">
        <f>50-3*$N$1-4*$O$1-3*$P$1</f>
        <v>15</v>
      </c>
      <c r="T11" s="34">
        <f>50-3*$N$1-4*$O$1-2*$P$1</f>
        <v>20</v>
      </c>
      <c r="U11" s="33">
        <f>50-2*$N$1-2*$O$1</f>
        <v>38</v>
      </c>
      <c r="V11" s="34">
        <f>50-2*$N$1-2*$O$1-3*$P$1</f>
        <v>23</v>
      </c>
      <c r="W11" s="33">
        <f>50-2*$N$1-$O$1</f>
        <v>40</v>
      </c>
      <c r="X11" s="34">
        <f>50-2*$N$1-$O$1-2*$P$1</f>
        <v>30</v>
      </c>
      <c r="Y11" s="33">
        <f>50-2*$N$1-4*$O$1-3*$P$1</f>
        <v>19</v>
      </c>
      <c r="Z11" s="34">
        <f>50-2*$N$1-4*$O$1-2*$P$1</f>
        <v>24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40</v>
      </c>
      <c r="D12" s="34">
        <f>50-2*$N$1-$O$1-2*$P$1</f>
        <v>30</v>
      </c>
      <c r="E12" s="33">
        <f>50-2*$N$1-2*$O$1</f>
        <v>38</v>
      </c>
      <c r="F12" s="34">
        <f>50-2*$N$1-2*$O$1-3*$P$1</f>
        <v>23</v>
      </c>
      <c r="G12" s="33">
        <f>50-2*$N$1-4*$O$1-2*$P$1</f>
        <v>24</v>
      </c>
      <c r="H12" s="34">
        <f>50-2*$N$1-4*$O$1-3*$P$1</f>
        <v>19</v>
      </c>
      <c r="I12" s="33">
        <f>50-$O$1</f>
        <v>48</v>
      </c>
      <c r="J12" s="34">
        <f>50-$O$1-2*$P$1</f>
        <v>38</v>
      </c>
      <c r="K12" s="37">
        <v>50</v>
      </c>
      <c r="L12" s="34">
        <f>50-$P$1</f>
        <v>45</v>
      </c>
      <c r="M12" s="33">
        <f>50-2*$O$1-2*$P$1</f>
        <v>36</v>
      </c>
      <c r="N12" s="34">
        <f>50-2*$O$1-$P$1</f>
        <v>41</v>
      </c>
      <c r="O12" s="33">
        <f>50-$N$1-2*$O$1</f>
        <v>42</v>
      </c>
      <c r="P12" s="34">
        <f>50-$N$1-2*$O$1-3*$P$1</f>
        <v>27</v>
      </c>
      <c r="Q12" s="33">
        <f>50-$N$1</f>
        <v>46</v>
      </c>
      <c r="R12" s="34">
        <f>50-$N$1-$P$1</f>
        <v>41</v>
      </c>
      <c r="S12" s="33">
        <f>50-$N$1-3*$O$1-3*$P$1</f>
        <v>25</v>
      </c>
      <c r="T12" s="34">
        <f>50-$N$1-3*$O$1-$P$1</f>
        <v>35</v>
      </c>
      <c r="U12" s="33">
        <f>50-3*$N$1-4*$O$1-2*$P$1</f>
        <v>20</v>
      </c>
      <c r="V12" s="34">
        <f>50-3*$N$1-4*$O$1-3*$P$1</f>
        <v>15</v>
      </c>
      <c r="W12" s="33">
        <f>50-3*$N$1-2*$O$1-2*$P$1</f>
        <v>24</v>
      </c>
      <c r="X12" s="34">
        <f>50-3*$N$1-2*$O$1-$P$1</f>
        <v>29</v>
      </c>
      <c r="Y12" s="33">
        <f>50-3*$N$1-3*$O$1-3*$P$1</f>
        <v>17</v>
      </c>
      <c r="Z12" s="34">
        <f>50-3*$N$1-3*$O$1-$P$1</f>
        <v>27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29</v>
      </c>
      <c r="D13" s="34">
        <f>50-3*$N$1-2*$O$1-2*$P$1</f>
        <v>24</v>
      </c>
      <c r="E13" s="33">
        <f>50-3*$N$1-3*$O$1-$P$1</f>
        <v>27</v>
      </c>
      <c r="F13" s="34">
        <f>50-3*$N$1-3*$O$1-3*$P$1</f>
        <v>17</v>
      </c>
      <c r="G13" s="33">
        <f>50-3*$N$1-4*$O$1-2*$P$1</f>
        <v>20</v>
      </c>
      <c r="H13" s="34">
        <f>50-3*$N$1-4*$O$1-3*$P$1</f>
        <v>15</v>
      </c>
      <c r="I13" s="33">
        <f>50-2*$O$1-$P$1</f>
        <v>41</v>
      </c>
      <c r="J13" s="34">
        <f>50-2*$O$1-2*$P$1</f>
        <v>36</v>
      </c>
      <c r="K13" s="33">
        <f>50-$P$1</f>
        <v>45</v>
      </c>
      <c r="L13" s="37">
        <v>50</v>
      </c>
      <c r="M13" s="33">
        <f>50-$O$1-2*$P$1</f>
        <v>38</v>
      </c>
      <c r="N13" s="34">
        <f>50-$O$1</f>
        <v>48</v>
      </c>
      <c r="O13" s="33">
        <f>50-$N$1-3*$O$1-$P$1</f>
        <v>35</v>
      </c>
      <c r="P13" s="34">
        <f>50-$N$1-3*$O$1-3*$P$1</f>
        <v>25</v>
      </c>
      <c r="Q13" s="33">
        <f>50-$N$1-$P$1</f>
        <v>41</v>
      </c>
      <c r="R13" s="34">
        <f>50-$N$1</f>
        <v>46</v>
      </c>
      <c r="S13" s="33">
        <f>50-$N$1-2*$O$1-3*$P$1</f>
        <v>27</v>
      </c>
      <c r="T13" s="34">
        <f>50-$N$1-2*$O$1</f>
        <v>42</v>
      </c>
      <c r="U13" s="33">
        <f>50-2*$N$1-4*$O$1-2*$P$1</f>
        <v>24</v>
      </c>
      <c r="V13" s="34">
        <f>50-2*$N$1-4*$O$1-3*$P$1</f>
        <v>19</v>
      </c>
      <c r="W13" s="33">
        <f>50-2*$N$1-$O$1-2*$P$1</f>
        <v>30</v>
      </c>
      <c r="X13" s="34">
        <f>50-2*$N$1-$O$1</f>
        <v>40</v>
      </c>
      <c r="Y13" s="33">
        <f>50-2*$N$1-2*$O$1-3*$P$1</f>
        <v>23</v>
      </c>
      <c r="Z13" s="34">
        <f>50-2*$N$1-2*$O$1</f>
        <v>38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30</v>
      </c>
      <c r="D14" s="34">
        <f>50-2*$N$1-$O$1</f>
        <v>40</v>
      </c>
      <c r="E14" s="33">
        <f>50-2*$N$1-4*$O$1-2*$P$1</f>
        <v>24</v>
      </c>
      <c r="F14" s="34">
        <f>50-2*$N$1-4*$O$1-3*$P$1</f>
        <v>19</v>
      </c>
      <c r="G14" s="33">
        <f>50-2*$N$1-2*$O$1</f>
        <v>38</v>
      </c>
      <c r="H14" s="34">
        <f>50-2*$N$1-2*$O$1-3*$P$1</f>
        <v>23</v>
      </c>
      <c r="I14" s="33">
        <f>50-$O$1-2*$P$1</f>
        <v>38</v>
      </c>
      <c r="J14" s="34">
        <f>50-$O$1</f>
        <v>48</v>
      </c>
      <c r="K14" s="33">
        <f>50-2*$O$1-2*$P$1</f>
        <v>36</v>
      </c>
      <c r="L14" s="34">
        <f>50-2*$O$1-$P$1</f>
        <v>41</v>
      </c>
      <c r="M14" s="37">
        <v>50</v>
      </c>
      <c r="N14" s="34">
        <f>50-$P$1</f>
        <v>45</v>
      </c>
      <c r="O14" s="33">
        <f>50-3*$N$1-4*$O$1-2*$P$1</f>
        <v>20</v>
      </c>
      <c r="P14" s="34">
        <f>50-3*$N$1-4*$O$1-3*$P$1</f>
        <v>15</v>
      </c>
      <c r="Q14" s="33">
        <f>50-3*$N$1-2*$O$1-2*$P$1</f>
        <v>24</v>
      </c>
      <c r="R14" s="34">
        <f>50-3*$N$1-2*$O$1-$P$1</f>
        <v>29</v>
      </c>
      <c r="S14" s="33">
        <f>50-3*$N$1-3*$O$1-3*$P$1</f>
        <v>17</v>
      </c>
      <c r="T14" s="34">
        <f>50-3*$N$1-3*$O$1-$P$1</f>
        <v>27</v>
      </c>
      <c r="U14" s="33">
        <f>50-$N$1-2*$O$1</f>
        <v>42</v>
      </c>
      <c r="V14" s="34">
        <f>50-$N$1-2*$O$1-3*$P$1</f>
        <v>27</v>
      </c>
      <c r="W14" s="33">
        <f>50-$N$1</f>
        <v>46</v>
      </c>
      <c r="X14" s="34">
        <f>50-$N$1-$P$1</f>
        <v>41</v>
      </c>
      <c r="Y14" s="33">
        <f>50-$N$1-3*$O$1-3*$P$1</f>
        <v>25</v>
      </c>
      <c r="Z14" s="34">
        <f>50-$N$1-3*$O$1-$P$1</f>
        <v>35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24</v>
      </c>
      <c r="D15" s="34">
        <f>50-3*$N$1-2*$O$1-$P$1</f>
        <v>29</v>
      </c>
      <c r="E15" s="33">
        <f>50-3*$N$1-4*$O$1-2*$P$1</f>
        <v>20</v>
      </c>
      <c r="F15" s="34">
        <f>50-3*$N$1-4*$O$1-3*$P$1</f>
        <v>15</v>
      </c>
      <c r="G15" s="33">
        <f>50-3*$N$1-3*$O$1-$P$1</f>
        <v>27</v>
      </c>
      <c r="H15" s="34">
        <f>50-3*$N$1-3*$O$1-3*$P$1</f>
        <v>17</v>
      </c>
      <c r="I15" s="33">
        <f>50-2*$O$1-2*$P$1</f>
        <v>36</v>
      </c>
      <c r="J15" s="34">
        <f>50-2*$O$1-$P$1</f>
        <v>41</v>
      </c>
      <c r="K15" s="33">
        <f>50-$O$1-2*$P$1</f>
        <v>38</v>
      </c>
      <c r="L15" s="34">
        <f>50-$O$1</f>
        <v>48</v>
      </c>
      <c r="M15" s="33">
        <f>50-$P$1</f>
        <v>45</v>
      </c>
      <c r="N15" s="37">
        <v>50</v>
      </c>
      <c r="O15" s="33">
        <f>50-2*$N$1-4*$O$1-2*$P$1</f>
        <v>24</v>
      </c>
      <c r="P15" s="34">
        <f>50-2*$N$1-4*$O$1-3*$P$1</f>
        <v>19</v>
      </c>
      <c r="Q15" s="33">
        <f>50-2*$N$1-$O$1-2*$P$1</f>
        <v>30</v>
      </c>
      <c r="R15" s="34">
        <f>50-2*$N$1-$O$1</f>
        <v>40</v>
      </c>
      <c r="S15" s="33">
        <f>50-2*$N$1-2*$O$1-3*$P$1</f>
        <v>23</v>
      </c>
      <c r="T15" s="34">
        <f>50-2*$N$1-2*$O$1</f>
        <v>38</v>
      </c>
      <c r="U15" s="33">
        <f>50-$N$1-3*$O$1-$P$1</f>
        <v>35</v>
      </c>
      <c r="V15" s="34">
        <f>50-$N$1-3*$O$1-3*$P$1</f>
        <v>25</v>
      </c>
      <c r="W15" s="33">
        <f>50-$N$1-$P$1</f>
        <v>41</v>
      </c>
      <c r="X15" s="34">
        <f>50-$N$1</f>
        <v>46</v>
      </c>
      <c r="Y15" s="33">
        <f>50-$N$1-2*$O$1-3*$P$1</f>
        <v>27</v>
      </c>
      <c r="Z15" s="34">
        <f>50-$N$1-2*$O$1</f>
        <v>42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42</v>
      </c>
      <c r="D16" s="34">
        <f>50-$N$1-2*$O$1-3*$P$1</f>
        <v>27</v>
      </c>
      <c r="E16" s="33">
        <f>50-$N$1</f>
        <v>46</v>
      </c>
      <c r="F16" s="34">
        <f>50-$N$1-$P$1</f>
        <v>41</v>
      </c>
      <c r="G16" s="33">
        <f>50-$N$1-3*$O$1-3*$P$1</f>
        <v>25</v>
      </c>
      <c r="H16" s="34">
        <f>50-$N$1-3*$O$1-$P$1</f>
        <v>35</v>
      </c>
      <c r="I16" s="33">
        <f>50-2*$N$1-2*$O$1</f>
        <v>38</v>
      </c>
      <c r="J16" s="34">
        <f>50-2*$N$1-2*$O$1-3*$P$1</f>
        <v>23</v>
      </c>
      <c r="K16" s="33">
        <f>50-2*$N$1-$O$1</f>
        <v>40</v>
      </c>
      <c r="L16" s="34">
        <f>50-2*$N$1-$O$1-2*$P$1</f>
        <v>30</v>
      </c>
      <c r="M16" s="33">
        <f>50-2*$N$1-4*$O$1-3*$P$1</f>
        <v>19</v>
      </c>
      <c r="N16" s="34">
        <f>50-2*$N$1-4*$O$1-2*$P$1</f>
        <v>24</v>
      </c>
      <c r="O16" s="37">
        <v>50</v>
      </c>
      <c r="P16" s="34">
        <f>50-$P$1</f>
        <v>45</v>
      </c>
      <c r="Q16" s="33">
        <f>50-$O$1</f>
        <v>48</v>
      </c>
      <c r="R16" s="34">
        <f>50-$O$1-2*$P$1</f>
        <v>38</v>
      </c>
      <c r="S16" s="33">
        <f>50-2*$O$1-$P$1</f>
        <v>41</v>
      </c>
      <c r="T16" s="34">
        <f>50-2*$O$1-2*$P$1</f>
        <v>36</v>
      </c>
      <c r="U16" s="33">
        <f>50-3*$N$1-3*$O$1-3*$P$1</f>
        <v>17</v>
      </c>
      <c r="V16" s="34">
        <f>50-3*$N$1-3*$O$1-$P$1</f>
        <v>27</v>
      </c>
      <c r="W16" s="33">
        <f>50-3*$N$1-4*$O$1-3*$P$1</f>
        <v>15</v>
      </c>
      <c r="X16" s="34">
        <f>50-3*$N$1-4*$O$1-2*$P$1</f>
        <v>20</v>
      </c>
      <c r="Y16" s="33">
        <f>50-3*$N$1-2*$O$1-$P$1</f>
        <v>29</v>
      </c>
      <c r="Z16" s="34">
        <f>50-3*$N$1-2*$O$1-2*$P$1</f>
        <v>24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35</v>
      </c>
      <c r="D17" s="34">
        <f>50-$N$1-3*$O$1-3*$P$1</f>
        <v>25</v>
      </c>
      <c r="E17" s="33">
        <f>50-$N$1-$P$1</f>
        <v>41</v>
      </c>
      <c r="F17" s="34">
        <f>50-$N$1</f>
        <v>46</v>
      </c>
      <c r="G17" s="33">
        <f>50-$N$1-2*$O$1-3*$P$1</f>
        <v>27</v>
      </c>
      <c r="H17" s="34">
        <f>50-$N$1-2*$O$1</f>
        <v>42</v>
      </c>
      <c r="I17" s="33">
        <f>50-3*$N$1-3*$O$1-$P$1</f>
        <v>27</v>
      </c>
      <c r="J17" s="34">
        <f>50-3*$N$1-3*$O$1-3*$P$1</f>
        <v>17</v>
      </c>
      <c r="K17" s="33">
        <f>50-3*$N$1-2*$O$1-$P$1</f>
        <v>29</v>
      </c>
      <c r="L17" s="34">
        <f>50-3*$N$1-2*$O$1-2*$P$1</f>
        <v>24</v>
      </c>
      <c r="M17" s="33">
        <f>50-3*$N$1-4*$O$1-3*$P$1</f>
        <v>15</v>
      </c>
      <c r="N17" s="34">
        <f>50-3*$N$1-4*$O$1-2*$P$1</f>
        <v>20</v>
      </c>
      <c r="O17" s="33">
        <f>50-$P$1</f>
        <v>45</v>
      </c>
      <c r="P17" s="37">
        <v>50</v>
      </c>
      <c r="Q17" s="33">
        <f>50-2*$O$1-$P$1</f>
        <v>41</v>
      </c>
      <c r="R17" s="34">
        <f>50-2*$O$1-2*$P$1</f>
        <v>36</v>
      </c>
      <c r="S17" s="33">
        <f>50-$O$1</f>
        <v>48</v>
      </c>
      <c r="T17" s="34">
        <f>50-$O$1-2*$P$1</f>
        <v>38</v>
      </c>
      <c r="U17" s="33">
        <f>50-2*$N$1-2*$O$1-3*$P$1</f>
        <v>23</v>
      </c>
      <c r="V17" s="34">
        <f>50-2*$N$1-2*$O$1</f>
        <v>38</v>
      </c>
      <c r="W17" s="33">
        <f>50-2*$N$1-4*$O$1-3*$P$1</f>
        <v>19</v>
      </c>
      <c r="X17" s="34">
        <f>50-2*$N$1-4*$O$1-2*$P$1</f>
        <v>24</v>
      </c>
      <c r="Y17" s="33">
        <f>50-2*$N$1-$O$1</f>
        <v>40</v>
      </c>
      <c r="Z17" s="34">
        <f>50-2*$N$1-$O$1-2*$P$1</f>
        <v>30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38</v>
      </c>
      <c r="D18" s="34">
        <f>50-2*$N$1-2*$O$1-3*$P$1</f>
        <v>23</v>
      </c>
      <c r="E18" s="33">
        <f>50-2*$N$1-$O$1</f>
        <v>40</v>
      </c>
      <c r="F18" s="34">
        <f>50-2*$N$1-$O$1-2*$P$1</f>
        <v>30</v>
      </c>
      <c r="G18" s="33">
        <f>50-2*$N$1-4*$O$1-3*$P$1</f>
        <v>19</v>
      </c>
      <c r="H18" s="34">
        <f>50-2*$N$1-4*$O$1-2*$P$1</f>
        <v>24</v>
      </c>
      <c r="I18" s="33">
        <f>50-$N$1-2*$O$1</f>
        <v>42</v>
      </c>
      <c r="J18" s="34">
        <f>50-$N$1-2*$O$1-3*$P$1</f>
        <v>27</v>
      </c>
      <c r="K18" s="33">
        <f>50-$N$1</f>
        <v>46</v>
      </c>
      <c r="L18" s="34">
        <f>50-$N$1-$P$1</f>
        <v>41</v>
      </c>
      <c r="M18" s="33">
        <f>50-$N$1-3*$O$1-3*$P$1</f>
        <v>25</v>
      </c>
      <c r="N18" s="34">
        <f>50-$N$1-3*$O$1-$P$1</f>
        <v>35</v>
      </c>
      <c r="O18" s="33">
        <f>50-$O$1</f>
        <v>48</v>
      </c>
      <c r="P18" s="34">
        <f>50-$O$1-2*$P$1</f>
        <v>38</v>
      </c>
      <c r="Q18" s="37">
        <v>50</v>
      </c>
      <c r="R18" s="34">
        <f>50-$P$1</f>
        <v>45</v>
      </c>
      <c r="S18" s="33">
        <f>50-2*$O$1-2*$P$1</f>
        <v>36</v>
      </c>
      <c r="T18" s="34">
        <f>50-2*$O$1-$P$1</f>
        <v>41</v>
      </c>
      <c r="U18" s="33">
        <f>50-3*$N$1-4*$O$1-3*$P$1</f>
        <v>15</v>
      </c>
      <c r="V18" s="34">
        <f>50-3*$N$1-4*$O$1-2*$P$1</f>
        <v>20</v>
      </c>
      <c r="W18" s="33">
        <f>50-3*$N$1-3*$O$1-3*$P$1</f>
        <v>17</v>
      </c>
      <c r="X18" s="34">
        <f>50-3*$N$1-3*$O$1-$P$1</f>
        <v>27</v>
      </c>
      <c r="Y18" s="33">
        <f>50-3*$N$1-2*$O$1-2*$P$1</f>
        <v>24</v>
      </c>
      <c r="Z18" s="34">
        <f>50-3*$N$1-2*$O$1-$P$1</f>
        <v>29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27</v>
      </c>
      <c r="D19" s="34">
        <f>50-3*$N$1-3*$O$1-3*$P$1</f>
        <v>17</v>
      </c>
      <c r="E19" s="33">
        <f>50-3*$N$1-2*$O$1-$P$1</f>
        <v>29</v>
      </c>
      <c r="F19" s="34">
        <f>50-3*$N$1-2*$O$1-2*$P$1</f>
        <v>24</v>
      </c>
      <c r="G19" s="33">
        <f>50-3*$N$1-4*$O$1-3*$P$1</f>
        <v>15</v>
      </c>
      <c r="H19" s="34">
        <f>50-3*$N$1-4*$O$1-2*$P$1</f>
        <v>20</v>
      </c>
      <c r="I19" s="33">
        <f>50-$N$1-3*$O$1-$P$1</f>
        <v>35</v>
      </c>
      <c r="J19" s="34">
        <f>50-$N$1-3*$O$1-3*$P$1</f>
        <v>25</v>
      </c>
      <c r="K19" s="33">
        <f>50-$N$1-$P$1</f>
        <v>41</v>
      </c>
      <c r="L19" s="34">
        <f>50-$N$1</f>
        <v>46</v>
      </c>
      <c r="M19" s="33">
        <f>50-$N$1-2*$O$1-3*$P$1</f>
        <v>27</v>
      </c>
      <c r="N19" s="34">
        <f>50-$N$1-2*$O$1</f>
        <v>42</v>
      </c>
      <c r="O19" s="33">
        <f>50-2*$O$1-$P$1</f>
        <v>41</v>
      </c>
      <c r="P19" s="34">
        <f>50-2*$O$1-2*$P$1</f>
        <v>36</v>
      </c>
      <c r="Q19" s="33">
        <f>50-$P$1</f>
        <v>45</v>
      </c>
      <c r="R19" s="37">
        <v>50</v>
      </c>
      <c r="S19" s="33">
        <f>50-$O$1-2*$P$1</f>
        <v>38</v>
      </c>
      <c r="T19" s="34">
        <f>50-$O$1</f>
        <v>48</v>
      </c>
      <c r="U19" s="33">
        <f>50-2*$N$1-4*$O$1-3*$P$1</f>
        <v>19</v>
      </c>
      <c r="V19" s="34">
        <f>50-2*$N$1-4*$O$1-2*$P$1</f>
        <v>24</v>
      </c>
      <c r="W19" s="33">
        <f>50-2*$N$1-2*$O$1-3*$P$1</f>
        <v>23</v>
      </c>
      <c r="X19" s="34">
        <f>50-2*$N$1-2*$O$1</f>
        <v>38</v>
      </c>
      <c r="Y19" s="33">
        <f>50-2*$N$1-$O$1-2*$P$1</f>
        <v>30</v>
      </c>
      <c r="Z19" s="34">
        <f>50-2*$N$1-$O$1</f>
        <v>40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24</v>
      </c>
      <c r="D20" s="34">
        <f>50-2*$N$1-4*$O$1-3*$P$1</f>
        <v>19</v>
      </c>
      <c r="E20" s="33">
        <f>50-2*$N$1-$O$1-2*$P$1</f>
        <v>30</v>
      </c>
      <c r="F20" s="34">
        <f>50-2*$N$1-$O$1</f>
        <v>40</v>
      </c>
      <c r="G20" s="33">
        <f>50-2*$N$1-2*$O$1-3*$P$1</f>
        <v>23</v>
      </c>
      <c r="H20" s="34">
        <f>50-2*$N$1-2*$O$1</f>
        <v>38</v>
      </c>
      <c r="I20" s="33">
        <f>50-3*$N$1-4*$O$1-2*$P$1</f>
        <v>20</v>
      </c>
      <c r="J20" s="34">
        <f>50-3*$N$1-4*$O$1-3*$P$1</f>
        <v>15</v>
      </c>
      <c r="K20" s="33">
        <f>50-3*$N$1-2*$O$1-2*$P$1</f>
        <v>24</v>
      </c>
      <c r="L20" s="34">
        <f>50-3*$N$1-2*$O$1-$P$1</f>
        <v>29</v>
      </c>
      <c r="M20" s="33">
        <f>50-3*$N$1-3*$O$1-3*$P$1</f>
        <v>17</v>
      </c>
      <c r="N20" s="34">
        <f>50-3*$N$1-3*$O$1-$P$1</f>
        <v>27</v>
      </c>
      <c r="O20" s="33">
        <f>50-$O$1-2*$P$1</f>
        <v>38</v>
      </c>
      <c r="P20" s="34">
        <f>50-$O$1</f>
        <v>48</v>
      </c>
      <c r="Q20" s="33">
        <f>50-2*$O$1-2*$P$1</f>
        <v>36</v>
      </c>
      <c r="R20" s="34">
        <f>50-2*$O$1-$P$1</f>
        <v>41</v>
      </c>
      <c r="S20" s="37">
        <v>50</v>
      </c>
      <c r="T20" s="34">
        <f>50-$P$1</f>
        <v>45</v>
      </c>
      <c r="U20" s="33">
        <f>50-$N$1-2*$O$1-3*$P$1</f>
        <v>27</v>
      </c>
      <c r="V20" s="34">
        <f>50-$N$1-2*$O$1</f>
        <v>42</v>
      </c>
      <c r="W20" s="33">
        <f>50-$N$1-3*$O$1-3*$P$1</f>
        <v>25</v>
      </c>
      <c r="X20" s="34">
        <f>50-$N$1-3*$O$1-$P$1</f>
        <v>35</v>
      </c>
      <c r="Y20" s="33">
        <f>50-$N$1</f>
        <v>46</v>
      </c>
      <c r="Z20" s="34">
        <f>50-$N$1-$P$1</f>
        <v>41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20</v>
      </c>
      <c r="D21" s="34">
        <f>50-3*$N$1-4*$O$1-3*$P$1</f>
        <v>15</v>
      </c>
      <c r="E21" s="33">
        <f>50-3*$N$1-2*$O$1-2*$P$1</f>
        <v>24</v>
      </c>
      <c r="F21" s="34">
        <f>50-3*$N$1-2*$O$1-$P$1</f>
        <v>29</v>
      </c>
      <c r="G21" s="33">
        <f>50-3*$N$1-3*$O$1-3*$P$1</f>
        <v>17</v>
      </c>
      <c r="H21" s="34">
        <f>50-3*$N$1-3*$O$1-$P$1</f>
        <v>27</v>
      </c>
      <c r="I21" s="33">
        <f>50-2*$N$1-4*$O$1-2*$P$1</f>
        <v>24</v>
      </c>
      <c r="J21" s="34">
        <f>50-2*$N$1-4*$O$1-3*$P$1</f>
        <v>19</v>
      </c>
      <c r="K21" s="33">
        <f>50-2*$N$1-$O$1-2*$P$1</f>
        <v>30</v>
      </c>
      <c r="L21" s="34">
        <f>50-2*$N$1-$O$1</f>
        <v>40</v>
      </c>
      <c r="M21" s="33">
        <f>50-2*$N$1-2*$O$1-3*$P$1</f>
        <v>23</v>
      </c>
      <c r="N21" s="34">
        <f>50-2*$N$1-2*$O$1</f>
        <v>38</v>
      </c>
      <c r="O21" s="33">
        <f>50-2*$O$1-2*$P$1</f>
        <v>36</v>
      </c>
      <c r="P21" s="34">
        <f>50-2*$O$1-$P$1</f>
        <v>41</v>
      </c>
      <c r="Q21" s="33">
        <f>50-$O$1-2*$P$1</f>
        <v>38</v>
      </c>
      <c r="R21" s="34">
        <f>50-$O$1</f>
        <v>48</v>
      </c>
      <c r="S21" s="33">
        <f>50-$P$1</f>
        <v>45</v>
      </c>
      <c r="T21" s="37">
        <v>50</v>
      </c>
      <c r="U21" s="33">
        <f>50-$N$1-3*$O$1-3*$P$1</f>
        <v>25</v>
      </c>
      <c r="V21" s="34">
        <f>50-$N$1-3*$O$1-$P$1</f>
        <v>35</v>
      </c>
      <c r="W21" s="33">
        <f>50-$N$1-2*$O$1-3*$P$1</f>
        <v>27</v>
      </c>
      <c r="X21" s="34">
        <f>50-$N$1-2*$O$1</f>
        <v>42</v>
      </c>
      <c r="Y21" s="33">
        <f>50-$N$1-$P$1</f>
        <v>41</v>
      </c>
      <c r="Z21" s="34">
        <f>50-$N$1</f>
        <v>46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27</v>
      </c>
      <c r="D22" s="34">
        <f>50-$N$1-2*$O$1</f>
        <v>42</v>
      </c>
      <c r="E22" s="33">
        <f>50-$N$1-3*$O$1-3*$P$1</f>
        <v>25</v>
      </c>
      <c r="F22" s="34">
        <f>50-$N$1-3*$O$1-$P$1</f>
        <v>35</v>
      </c>
      <c r="G22" s="33">
        <f>50-$N$1</f>
        <v>46</v>
      </c>
      <c r="H22" s="34">
        <f>50-$N$1-$P$1</f>
        <v>41</v>
      </c>
      <c r="I22" s="33">
        <f>50-2*$N$1-2*$O$1-3*$P$1</f>
        <v>23</v>
      </c>
      <c r="J22" s="34">
        <f>50-2*$N$1-2*$O$1</f>
        <v>38</v>
      </c>
      <c r="K22" s="33">
        <f>50-2*$N$1-4*$O$1-3*$P$1</f>
        <v>19</v>
      </c>
      <c r="L22" s="34">
        <f>50-2*$N$1-4*$O$1-2*$P$1</f>
        <v>24</v>
      </c>
      <c r="M22" s="33">
        <f>50-2*$N$1-$O$1</f>
        <v>40</v>
      </c>
      <c r="N22" s="34">
        <f>50-2*$N$1-$O$1-2*$P$1</f>
        <v>30</v>
      </c>
      <c r="O22" s="33">
        <f>50-3*$N$1-3*$O$1-3*$P$1</f>
        <v>17</v>
      </c>
      <c r="P22" s="34">
        <f>50-3*$N$1-3*$O$1-$P$1</f>
        <v>27</v>
      </c>
      <c r="Q22" s="33">
        <f>50-3*$N$1-4*$O$1-3*$P$1</f>
        <v>15</v>
      </c>
      <c r="R22" s="34">
        <f>50-3*$N$1-4*$O$1-2*$P$1</f>
        <v>20</v>
      </c>
      <c r="S22" s="33">
        <f>50-3*$N$1-2*$O$1-$P$1</f>
        <v>29</v>
      </c>
      <c r="T22" s="34">
        <f>50-3*$N$1-2*$O$1-2*$P$1</f>
        <v>24</v>
      </c>
      <c r="U22" s="37">
        <v>50</v>
      </c>
      <c r="V22" s="34">
        <f>50-$P$1</f>
        <v>45</v>
      </c>
      <c r="W22" s="33">
        <f>50-$O$1</f>
        <v>48</v>
      </c>
      <c r="X22" s="34">
        <f>50-$O$1-2*$P$1</f>
        <v>38</v>
      </c>
      <c r="Y22" s="33">
        <f>50-2*$O$1-$P$1</f>
        <v>41</v>
      </c>
      <c r="Z22" s="34">
        <f>50-2*$O$1-2*$P$1</f>
        <v>36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25</v>
      </c>
      <c r="D23" s="34">
        <f>50-$N$1-3*$O$1-$P$1</f>
        <v>35</v>
      </c>
      <c r="E23" s="33">
        <f>50-$N$1-2*$O$1-3*$P$1</f>
        <v>27</v>
      </c>
      <c r="F23" s="34">
        <f>50-$N$1-2*$O$1</f>
        <v>42</v>
      </c>
      <c r="G23" s="33">
        <f>50-$N$1-$P$1</f>
        <v>41</v>
      </c>
      <c r="H23" s="34">
        <f>50-$N$1</f>
        <v>46</v>
      </c>
      <c r="I23" s="33">
        <f>50-3*$N$1-3*$O$1-3*$P$1</f>
        <v>17</v>
      </c>
      <c r="J23" s="34">
        <f>50-3*$N$1-3*$O$1-$P$1</f>
        <v>27</v>
      </c>
      <c r="K23" s="33">
        <f>50-3*$N$1-4*$O$1-3*$P$1</f>
        <v>15</v>
      </c>
      <c r="L23" s="34">
        <f>50-3*$N$1-4*$O$1-2*$P$1</f>
        <v>20</v>
      </c>
      <c r="M23" s="33">
        <f>50-3*$N$1-2*$O$1-$P$1</f>
        <v>29</v>
      </c>
      <c r="N23" s="34">
        <f>50-3*$N$1-2*$O$1-2*$P$1</f>
        <v>24</v>
      </c>
      <c r="O23" s="33">
        <f>50-2*$N$1-2*$O$1-3*$P$1</f>
        <v>23</v>
      </c>
      <c r="P23" s="34">
        <f>50-2*$N$1-2*$O$1</f>
        <v>38</v>
      </c>
      <c r="Q23" s="33">
        <f>50-2*$N$1-4*$O$1-3*$P$1</f>
        <v>19</v>
      </c>
      <c r="R23" s="34">
        <f>50-2*$N$1-4*$O$1-2*$P$1</f>
        <v>24</v>
      </c>
      <c r="S23" s="33">
        <f>50-2*$N$1-$O$1</f>
        <v>40</v>
      </c>
      <c r="T23" s="34">
        <f>50-2*$N$1-$O$1-2*$P$1</f>
        <v>30</v>
      </c>
      <c r="U23" s="33">
        <f>50-$P$1</f>
        <v>45</v>
      </c>
      <c r="V23" s="37">
        <v>50</v>
      </c>
      <c r="W23" s="33">
        <f>50-2*$O$1-$P$1</f>
        <v>41</v>
      </c>
      <c r="X23" s="34">
        <f>50-2*$O$1-2*$P$1</f>
        <v>36</v>
      </c>
      <c r="Y23" s="33">
        <f>50-$O$1</f>
        <v>48</v>
      </c>
      <c r="Z23" s="34">
        <f>50-$O$1-2*$P$1</f>
        <v>38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23</v>
      </c>
      <c r="D24" s="34">
        <f>50-2*$N$1-2*$O$1</f>
        <v>38</v>
      </c>
      <c r="E24" s="33">
        <f>50-2*$N$1-4*$O$1-3*$P$1</f>
        <v>19</v>
      </c>
      <c r="F24" s="34">
        <f>50-2*$N$1-4*$O$1-2*$P$1</f>
        <v>24</v>
      </c>
      <c r="G24" s="33">
        <f>50-2*$N$1-$O$1</f>
        <v>40</v>
      </c>
      <c r="H24" s="34">
        <f>50-2*$N$1-$O$1-2*$P$1</f>
        <v>30</v>
      </c>
      <c r="I24" s="33">
        <f>50-$N$1-2*$O$1-3*$P$1</f>
        <v>27</v>
      </c>
      <c r="J24" s="34">
        <f>50-$N$1-2*$O$1</f>
        <v>42</v>
      </c>
      <c r="K24" s="33">
        <f>50-$N$1-3*$O$1-3*$P$1</f>
        <v>25</v>
      </c>
      <c r="L24" s="34">
        <f>50-$N$1-3*$O$1-$P$1</f>
        <v>35</v>
      </c>
      <c r="M24" s="33">
        <f>50-$N$1</f>
        <v>46</v>
      </c>
      <c r="N24" s="34">
        <f>50-$N$1-$P$1</f>
        <v>41</v>
      </c>
      <c r="O24" s="33">
        <f>50-3*$N$1-4*$O$1-3*$P$1</f>
        <v>15</v>
      </c>
      <c r="P24" s="34">
        <f>50-3*$N$1-4*$O$1-2*$P$1</f>
        <v>20</v>
      </c>
      <c r="Q24" s="33">
        <f>50-3*$N$1-3*$O$1-3*$P$1</f>
        <v>17</v>
      </c>
      <c r="R24" s="34">
        <f>50-3*$N$1-3*$O$1-$P$1</f>
        <v>27</v>
      </c>
      <c r="S24" s="33">
        <f>50-3*$N$1-2*$O$1-2*$P$1</f>
        <v>24</v>
      </c>
      <c r="T24" s="34">
        <f>50-3*$N$1-2*$O$1-$P$1</f>
        <v>29</v>
      </c>
      <c r="U24" s="33">
        <f>50-$O$1</f>
        <v>48</v>
      </c>
      <c r="V24" s="34">
        <f>50-$O$1-2*$P$1</f>
        <v>38</v>
      </c>
      <c r="W24" s="37">
        <v>50</v>
      </c>
      <c r="X24" s="34">
        <f>50-$P$1</f>
        <v>45</v>
      </c>
      <c r="Y24" s="33">
        <f>50-2*$O$1-2*$P$1</f>
        <v>36</v>
      </c>
      <c r="Z24" s="34">
        <f>50-2*$O$1-$P$1</f>
        <v>41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17</v>
      </c>
      <c r="D25" s="34">
        <f>50-3*$N$1-3*$O$1-$P$1</f>
        <v>27</v>
      </c>
      <c r="E25" s="33">
        <f>50-3*$N$1-4*$O$1-3*$P$1</f>
        <v>15</v>
      </c>
      <c r="F25" s="34">
        <f>50-3*$N$1-4*$O$1-2*$P$1</f>
        <v>20</v>
      </c>
      <c r="G25" s="33">
        <f>50-3*$N$1-2*$O$1-$P$1</f>
        <v>29</v>
      </c>
      <c r="H25" s="34">
        <f>50-3*$N$1-2*$O$1-2*$P$1</f>
        <v>24</v>
      </c>
      <c r="I25" s="33">
        <f>50-$N$1-3*$O$1-3*$P$1</f>
        <v>25</v>
      </c>
      <c r="J25" s="34">
        <f>50-$N$1-3*$O$1-$P$1</f>
        <v>35</v>
      </c>
      <c r="K25" s="33">
        <f>50-$N$1-2*$O$1-3*$P$1</f>
        <v>27</v>
      </c>
      <c r="L25" s="34">
        <f>50-$N$1-2*$O$1</f>
        <v>42</v>
      </c>
      <c r="M25" s="33">
        <f>50-$N$1-$P$1</f>
        <v>41</v>
      </c>
      <c r="N25" s="34">
        <f>50-$N$1</f>
        <v>46</v>
      </c>
      <c r="O25" s="33">
        <f>50-2*$N$1-4*$O$1-3*$P$1</f>
        <v>19</v>
      </c>
      <c r="P25" s="34">
        <f>50-2*$N$1-4*$O$1-2*$P$1</f>
        <v>24</v>
      </c>
      <c r="Q25" s="33">
        <f>50-2*$N$1-2*$O$1-3*$P$1</f>
        <v>23</v>
      </c>
      <c r="R25" s="34">
        <f>50-2*$N$1-2*$O$1</f>
        <v>38</v>
      </c>
      <c r="S25" s="33">
        <f>50-2*$N$1-$O$1-2*$P$1</f>
        <v>30</v>
      </c>
      <c r="T25" s="34">
        <f>50-2*$N$1-$O$1</f>
        <v>40</v>
      </c>
      <c r="U25" s="33">
        <f>50-2*$O$1-$P$1</f>
        <v>41</v>
      </c>
      <c r="V25" s="34">
        <f>50-2*$O$1-2*$P$1</f>
        <v>36</v>
      </c>
      <c r="W25" s="33">
        <f>50-$P$1</f>
        <v>45</v>
      </c>
      <c r="X25" s="37">
        <v>50</v>
      </c>
      <c r="Y25" s="33">
        <f>50-$O$1-2*$P$1</f>
        <v>38</v>
      </c>
      <c r="Z25" s="34">
        <f>50-$O$1</f>
        <v>48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19</v>
      </c>
      <c r="D26" s="34">
        <f>50-2*$N$1-4*$O$1-2*$P$1</f>
        <v>24</v>
      </c>
      <c r="E26" s="33">
        <f>50-2*$N$1-2*$O$1-3*$P$1</f>
        <v>23</v>
      </c>
      <c r="F26" s="34">
        <f>50-2*$N$1-2*$O$1</f>
        <v>38</v>
      </c>
      <c r="G26" s="33">
        <f>50-2*$N$1-$O$1-2*$P$1</f>
        <v>30</v>
      </c>
      <c r="H26" s="34">
        <f>50-2*$N$1-$O$1</f>
        <v>40</v>
      </c>
      <c r="I26" s="33">
        <f>50-3*$N$1-4*$O$1-3*$P$1</f>
        <v>15</v>
      </c>
      <c r="J26" s="34">
        <f>50-3*$N$1-4*$O$1-2*$P$1</f>
        <v>20</v>
      </c>
      <c r="K26" s="33">
        <f>50-3*$N$1-3*$O$1-3*$P$1</f>
        <v>17</v>
      </c>
      <c r="L26" s="34">
        <f>50-3*$N$1-3*$O$1-$P$1</f>
        <v>27</v>
      </c>
      <c r="M26" s="33">
        <f>50-3*$N$1-2*$O$1-2*$P$1</f>
        <v>24</v>
      </c>
      <c r="N26" s="34">
        <f>50-3*$N$1-2*$O$1-$P$1</f>
        <v>29</v>
      </c>
      <c r="O26" s="33">
        <f>50-$N$1-2*$O$1-3*$P$1</f>
        <v>27</v>
      </c>
      <c r="P26" s="34">
        <f>50-$N$1-2*$O$1</f>
        <v>42</v>
      </c>
      <c r="Q26" s="33">
        <f>50-$N$1-3*$O$1-3*$P$1</f>
        <v>25</v>
      </c>
      <c r="R26" s="34">
        <f>50-$N$1-3*$O$1-$P$1</f>
        <v>35</v>
      </c>
      <c r="S26" s="33">
        <f>50-$N$1</f>
        <v>46</v>
      </c>
      <c r="T26" s="34">
        <f>50-$N$1-$P$1</f>
        <v>41</v>
      </c>
      <c r="U26" s="33">
        <f>50-$O$1-2*$P$1</f>
        <v>38</v>
      </c>
      <c r="V26" s="34">
        <f>50-$O$1</f>
        <v>48</v>
      </c>
      <c r="W26" s="33">
        <f>50-2*$O$1-2*$P$1</f>
        <v>36</v>
      </c>
      <c r="X26" s="34">
        <f>50-2*$O$1-$P$1</f>
        <v>41</v>
      </c>
      <c r="Y26" s="37">
        <v>50</v>
      </c>
      <c r="Z26" s="34">
        <f>50-$P$1</f>
        <v>45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15</v>
      </c>
      <c r="D27" s="34">
        <f>50-3*$N$1-4*$O$1-2*$P$1</f>
        <v>20</v>
      </c>
      <c r="E27" s="33">
        <f>50-3*$N$1-3*$O$1-3*$P$1</f>
        <v>17</v>
      </c>
      <c r="F27" s="34">
        <f>50-3*$N$1-3*$O$1-$P$1</f>
        <v>27</v>
      </c>
      <c r="G27" s="33">
        <f>50-3*$N$1-2*$O$1-2*$P$1</f>
        <v>24</v>
      </c>
      <c r="H27" s="34">
        <f>50-3*$N$1-2*$O$1-$P$1</f>
        <v>29</v>
      </c>
      <c r="I27" s="33">
        <f>50-2*$N$1-4*$O$1-3*$P$1</f>
        <v>19</v>
      </c>
      <c r="J27" s="34">
        <f>50-2*$N$1-4*$O$1-2*$P$1</f>
        <v>24</v>
      </c>
      <c r="K27" s="33">
        <f>50-2*$N$1-2*$O$1-3*$P$1</f>
        <v>23</v>
      </c>
      <c r="L27" s="34">
        <f>50-2*$N$1-2*$O$1</f>
        <v>38</v>
      </c>
      <c r="M27" s="33">
        <f>50-2*$N$1-$O$1-2*$P$1</f>
        <v>30</v>
      </c>
      <c r="N27" s="34">
        <f>50-2*$N$1-$O$1</f>
        <v>40</v>
      </c>
      <c r="O27" s="33">
        <f>50-$N$1-3*$O$1-3*$P$1</f>
        <v>25</v>
      </c>
      <c r="P27" s="34">
        <f>50-$N$1-3*$O$1-$P$1</f>
        <v>35</v>
      </c>
      <c r="Q27" s="33">
        <f>50-$N$1-2*$O$1-3*$P$1</f>
        <v>27</v>
      </c>
      <c r="R27" s="34">
        <f>50-$N$1-2*$O$1</f>
        <v>42</v>
      </c>
      <c r="S27" s="33">
        <f>50-$N$1-$P$1</f>
        <v>41</v>
      </c>
      <c r="T27" s="34">
        <f>50-$N$1</f>
        <v>46</v>
      </c>
      <c r="U27" s="33">
        <f>50-2*$O$1-2*$P$1</f>
        <v>36</v>
      </c>
      <c r="V27" s="34">
        <f>50-2*$O$1-$P$1</f>
        <v>41</v>
      </c>
      <c r="W27" s="33">
        <f>50-$O$1-2*$P$1</f>
        <v>38</v>
      </c>
      <c r="X27" s="34">
        <f>50-$O$1</f>
        <v>48</v>
      </c>
      <c r="Y27" s="33">
        <f>50-$P$1</f>
        <v>45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45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48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41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38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36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46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41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40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29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30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24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42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35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38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27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24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20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27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25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23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17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19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15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412"/>
  <dimension ref="A1:AW54"/>
  <sheetViews>
    <sheetView workbookViewId="0">
      <pane xSplit="2" topLeftCell="C1" activePane="topRight" state="frozen"/>
      <selection activeCell="J9" sqref="J9"/>
      <selection pane="topRight" activeCell="Y16" sqref="Y16"/>
    </sheetView>
  </sheetViews>
  <sheetFormatPr defaultColWidth="0" defaultRowHeight="12.75" x14ac:dyDescent="0.2"/>
  <cols>
    <col min="1" max="1" width="4.28515625" style="8" customWidth="1"/>
    <col min="2" max="2" width="2.85546875" style="12" customWidth="1"/>
    <col min="3" max="48" width="4.28515625" style="6" customWidth="1"/>
    <col min="49" max="49" width="9.140625" style="13" customWidth="1"/>
    <col min="50" max="16384" width="0" style="5" hidden="1"/>
  </cols>
  <sheetData>
    <row r="1" spans="1:48" ht="11.45" customHeight="1" x14ac:dyDescent="0.2">
      <c r="A1" s="12"/>
      <c r="L1" s="150" t="s">
        <v>57</v>
      </c>
      <c r="M1" s="151"/>
      <c r="N1" s="9">
        <f>Start!J16</f>
        <v>0</v>
      </c>
      <c r="O1" s="9">
        <f>Start!K16</f>
        <v>0</v>
      </c>
      <c r="P1" s="9">
        <f>Start!L16</f>
        <v>0</v>
      </c>
    </row>
    <row r="2" spans="1:48" ht="11.45" customHeight="1" x14ac:dyDescent="0.2">
      <c r="A2" s="12"/>
      <c r="L2" s="152" t="s">
        <v>58</v>
      </c>
      <c r="M2" s="153"/>
      <c r="N2" s="153"/>
      <c r="O2" s="153"/>
      <c r="P2" s="154"/>
    </row>
    <row r="3" spans="1:48" ht="11.45" customHeight="1" x14ac:dyDescent="0.2">
      <c r="A3" s="14"/>
      <c r="B3" s="15"/>
      <c r="C3" s="4">
        <v>1234</v>
      </c>
      <c r="D3" s="7">
        <v>1243</v>
      </c>
      <c r="E3" s="4">
        <v>1324</v>
      </c>
      <c r="F3" s="7">
        <v>1342</v>
      </c>
      <c r="G3" s="4">
        <v>1423</v>
      </c>
      <c r="H3" s="7">
        <v>1432</v>
      </c>
      <c r="I3" s="4">
        <v>2134</v>
      </c>
      <c r="J3" s="7">
        <v>2143</v>
      </c>
      <c r="K3" s="4">
        <v>2314</v>
      </c>
      <c r="L3" s="7">
        <v>2341</v>
      </c>
      <c r="M3" s="4">
        <v>2413</v>
      </c>
      <c r="N3" s="7">
        <v>2431</v>
      </c>
      <c r="O3" s="4">
        <v>3124</v>
      </c>
      <c r="P3" s="7">
        <v>3142</v>
      </c>
      <c r="Q3" s="4">
        <v>3214</v>
      </c>
      <c r="R3" s="7">
        <v>3241</v>
      </c>
      <c r="S3" s="4">
        <v>3412</v>
      </c>
      <c r="T3" s="7">
        <v>3421</v>
      </c>
      <c r="U3" s="4">
        <v>4123</v>
      </c>
      <c r="V3" s="7">
        <v>4132</v>
      </c>
      <c r="W3" s="4">
        <v>4213</v>
      </c>
      <c r="X3" s="7">
        <v>4231</v>
      </c>
      <c r="Y3" s="4">
        <v>4312</v>
      </c>
      <c r="Z3" s="7">
        <v>4321</v>
      </c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</row>
    <row r="4" spans="1:48" ht="11.45" customHeight="1" x14ac:dyDescent="0.2">
      <c r="A4" s="4">
        <v>1234</v>
      </c>
      <c r="B4" s="7" t="s">
        <v>29</v>
      </c>
      <c r="C4" s="37">
        <v>50</v>
      </c>
      <c r="D4" s="34">
        <f>50-$P$1</f>
        <v>50</v>
      </c>
      <c r="E4" s="33">
        <f>50-$O$1</f>
        <v>50</v>
      </c>
      <c r="F4" s="34">
        <f>50-$O$1-2*$P$1</f>
        <v>50</v>
      </c>
      <c r="G4" s="33">
        <f>50-2*$O$1-$P$1</f>
        <v>50</v>
      </c>
      <c r="H4" s="34">
        <f>50-2*$O$1-2*$P$1</f>
        <v>50</v>
      </c>
      <c r="I4" s="33">
        <f>50-$N$1</f>
        <v>50</v>
      </c>
      <c r="J4" s="34">
        <f>50-$N$1-$P$1</f>
        <v>50</v>
      </c>
      <c r="K4" s="33">
        <f>50-$N$1-2*$O$1</f>
        <v>50</v>
      </c>
      <c r="L4" s="34">
        <f>50-$N$1-2*$O$1-3*$P$1</f>
        <v>50</v>
      </c>
      <c r="M4" s="33">
        <f>50-$N$1-3*$O$1-$P$1</f>
        <v>50</v>
      </c>
      <c r="N4" s="34">
        <f>50-$N$1-3*$O$1-3*$P$1</f>
        <v>50</v>
      </c>
      <c r="O4" s="33">
        <f>50-2*$N$1-$O$1</f>
        <v>50</v>
      </c>
      <c r="P4" s="34">
        <f>50-2*$N$1-$O$1-2*$P$1</f>
        <v>50</v>
      </c>
      <c r="Q4" s="33">
        <f>50-2*$N$1-2*$O$1</f>
        <v>50</v>
      </c>
      <c r="R4" s="34">
        <f>50-2*$N$1-2*$O$1-3*$P$1</f>
        <v>50</v>
      </c>
      <c r="S4" s="33">
        <f>50-2*$N$1-4*$O$1-2*$P$1</f>
        <v>50</v>
      </c>
      <c r="T4" s="34">
        <f>50-2*$N$1-4*$O$1-3*$P$1</f>
        <v>50</v>
      </c>
      <c r="U4" s="33">
        <f>50-3*$N$1-2*$O$1-$P$1</f>
        <v>50</v>
      </c>
      <c r="V4" s="34">
        <f>50-3*$N$1-2*$O$1-2*$P$1</f>
        <v>50</v>
      </c>
      <c r="W4" s="33">
        <f>50-3*$N$1-3*$O$1-$P$1</f>
        <v>50</v>
      </c>
      <c r="X4" s="34">
        <f>50-3*$N$1-3*$O$1-3*$P$1</f>
        <v>50</v>
      </c>
      <c r="Y4" s="33">
        <f>50-3*$N$1-4*$O$1-2*$P$1</f>
        <v>50</v>
      </c>
      <c r="Z4" s="34">
        <f>50-3*$N$1-4*$O$1-3*$P$1</f>
        <v>50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48" ht="11.45" customHeight="1" x14ac:dyDescent="0.2">
      <c r="A5" s="4">
        <v>1243</v>
      </c>
      <c r="B5" s="7" t="s">
        <v>30</v>
      </c>
      <c r="C5" s="33">
        <f>50-$P$1</f>
        <v>50</v>
      </c>
      <c r="D5" s="37">
        <v>50</v>
      </c>
      <c r="E5" s="33">
        <f>50-2*$O$1-$P$1</f>
        <v>50</v>
      </c>
      <c r="F5" s="34">
        <f>50-2*$O$1-2*$P$1</f>
        <v>50</v>
      </c>
      <c r="G5" s="33">
        <f>50-$O$1</f>
        <v>50</v>
      </c>
      <c r="H5" s="34">
        <f>50-$O$1-2*$P$1</f>
        <v>50</v>
      </c>
      <c r="I5" s="33">
        <f>50-$N$1-$P$1</f>
        <v>50</v>
      </c>
      <c r="J5" s="34">
        <f>50-$N$1</f>
        <v>50</v>
      </c>
      <c r="K5" s="33">
        <f>50-$N$1-3*$O$1-$P$1</f>
        <v>50</v>
      </c>
      <c r="L5" s="34">
        <f>50-$N$1-3*$O$1-3*$P$1</f>
        <v>50</v>
      </c>
      <c r="M5" s="33">
        <f>50-$N$1-2*$O$1</f>
        <v>50</v>
      </c>
      <c r="N5" s="34">
        <f>50-$N$1-2*$O$1-3*$P$1</f>
        <v>50</v>
      </c>
      <c r="O5" s="33">
        <f>50-3*$N$1-2*$O$1-$P$1</f>
        <v>50</v>
      </c>
      <c r="P5" s="34">
        <f>50-3*$N$1-2*$O$1-2*$P$1</f>
        <v>50</v>
      </c>
      <c r="Q5" s="33">
        <f>50-3*$N$1-3*$O$1-$P$1</f>
        <v>50</v>
      </c>
      <c r="R5" s="34">
        <f>50-3*$N$1-3*$O$1-3*$P$1</f>
        <v>50</v>
      </c>
      <c r="S5" s="33">
        <f>50-3*$N$1-4*$O$1-2*$P$1</f>
        <v>50</v>
      </c>
      <c r="T5" s="34">
        <f>50-3*$N$1-4*$O$1-3*$P$1</f>
        <v>50</v>
      </c>
      <c r="U5" s="33">
        <f>50-2*$N$1-$O$1</f>
        <v>50</v>
      </c>
      <c r="V5" s="34">
        <f>50-2*$N$1-$O$1-2*$P$1</f>
        <v>50</v>
      </c>
      <c r="W5" s="33">
        <f>50-2*$N$1-2*$O$1</f>
        <v>50</v>
      </c>
      <c r="X5" s="34">
        <f>50-2*$N$1-2*$O$1-3*$P$1</f>
        <v>50</v>
      </c>
      <c r="Y5" s="33">
        <f>50-2*$N$1-4*$O$1-2*$P$1</f>
        <v>50</v>
      </c>
      <c r="Z5" s="34">
        <f>50-2*$N$1-4*$O$1-3*$P$1</f>
        <v>50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</row>
    <row r="6" spans="1:48" ht="11.45" customHeight="1" x14ac:dyDescent="0.2">
      <c r="A6" s="4">
        <v>1324</v>
      </c>
      <c r="B6" s="7" t="s">
        <v>31</v>
      </c>
      <c r="C6" s="33">
        <f>50-$O$1</f>
        <v>50</v>
      </c>
      <c r="D6" s="34">
        <f>50-$O$1-2*$P$1</f>
        <v>50</v>
      </c>
      <c r="E6" s="37">
        <v>50</v>
      </c>
      <c r="F6" s="34">
        <f>50-$P$1</f>
        <v>50</v>
      </c>
      <c r="G6" s="33">
        <f>50-2*$O$1-2*$P$1</f>
        <v>50</v>
      </c>
      <c r="H6" s="34">
        <f>50-2*$O$1-$P$1</f>
        <v>50</v>
      </c>
      <c r="I6" s="33">
        <f>50-2*$N$1-$O$1</f>
        <v>50</v>
      </c>
      <c r="J6" s="34">
        <f>50-2*$N$1-$O$1-2*$P$1</f>
        <v>50</v>
      </c>
      <c r="K6" s="33">
        <f>50-2*$N$1-2*$O$1</f>
        <v>50</v>
      </c>
      <c r="L6" s="34">
        <f>50-2*$N$1-2*$O$1-3*$P$1</f>
        <v>50</v>
      </c>
      <c r="M6" s="33">
        <f>50-2*$N$1-4*$O$1-2*$P$1</f>
        <v>50</v>
      </c>
      <c r="N6" s="34">
        <f>50-2*$N$1-4*$O$1-3*$P$1</f>
        <v>50</v>
      </c>
      <c r="O6" s="33">
        <f>50-$N$1</f>
        <v>50</v>
      </c>
      <c r="P6" s="34">
        <f>50-$N$1-$P$1</f>
        <v>50</v>
      </c>
      <c r="Q6" s="33">
        <f>50-$N$1-2*$O$1</f>
        <v>50</v>
      </c>
      <c r="R6" s="34">
        <f>50-$N$1-2*$O$1-3*$P$1</f>
        <v>50</v>
      </c>
      <c r="S6" s="33">
        <f>50-$N$1-3*$O$1-$P$1</f>
        <v>50</v>
      </c>
      <c r="T6" s="34">
        <f>50-$N$1-3*$O$1-3*$P$1</f>
        <v>50</v>
      </c>
      <c r="U6" s="33">
        <f>50-3*$N$1-2*$O$1-2*$P$1</f>
        <v>50</v>
      </c>
      <c r="V6" s="34">
        <f>50-3*$N$1-2*$O$1-$P$1</f>
        <v>50</v>
      </c>
      <c r="W6" s="33">
        <f>50-3*$N$1-4*$O$1-2*$P$1</f>
        <v>50</v>
      </c>
      <c r="X6" s="34">
        <f>50-3*$N$1-4*$O$1-3*$P$1</f>
        <v>50</v>
      </c>
      <c r="Y6" s="33">
        <f>50-3*$N$1-3*$O$1-$P$1</f>
        <v>50</v>
      </c>
      <c r="Z6" s="34">
        <f>50-3*$N$1-3*$O$1-3*$P$1</f>
        <v>50</v>
      </c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11.45" customHeight="1" x14ac:dyDescent="0.2">
      <c r="A7" s="4">
        <v>1342</v>
      </c>
      <c r="B7" s="7" t="s">
        <v>32</v>
      </c>
      <c r="C7" s="33">
        <f>50-2*$O$1-$P$1</f>
        <v>50</v>
      </c>
      <c r="D7" s="34">
        <f>50-2*$O$1-2*$P$1</f>
        <v>50</v>
      </c>
      <c r="E7" s="33">
        <f>50-$P$1</f>
        <v>50</v>
      </c>
      <c r="F7" s="37">
        <v>50</v>
      </c>
      <c r="G7" s="33">
        <f>50-$O$1-2*$P$1</f>
        <v>50</v>
      </c>
      <c r="H7" s="34">
        <f>50-$O$1</f>
        <v>50</v>
      </c>
      <c r="I7" s="33">
        <f>50-3*$N$1-2*$O$1-$P$1</f>
        <v>50</v>
      </c>
      <c r="J7" s="34">
        <f>50-3*$N$1-2*$O$1-2*$P$1</f>
        <v>50</v>
      </c>
      <c r="K7" s="33">
        <f>50-3*$N$1-3*$O$1-$P$1</f>
        <v>50</v>
      </c>
      <c r="L7" s="34">
        <f>50-3*$N$1-3*$O$1-3*$P$1</f>
        <v>50</v>
      </c>
      <c r="M7" s="33">
        <f>50-3*$N$1-4*$O$1-2*$P$1</f>
        <v>50</v>
      </c>
      <c r="N7" s="34">
        <f>50-3*$N$1-4*$O$1-3*$P$1</f>
        <v>50</v>
      </c>
      <c r="O7" s="33">
        <f>50-$N$1-$P$1</f>
        <v>50</v>
      </c>
      <c r="P7" s="34">
        <f>50-$N$1</f>
        <v>50</v>
      </c>
      <c r="Q7" s="33">
        <f>50-$N$1-3*$O$1-$P$1</f>
        <v>50</v>
      </c>
      <c r="R7" s="34">
        <f>50-$N$1-3*$O$1-3*$P$1</f>
        <v>50</v>
      </c>
      <c r="S7" s="33">
        <f>50-$N$1-2*$O$1</f>
        <v>50</v>
      </c>
      <c r="T7" s="34">
        <f>50-$N$1-2*$O$1-3*$P$1</f>
        <v>50</v>
      </c>
      <c r="U7" s="33">
        <f>50-2*$N$1-$O$1-2*$P$1</f>
        <v>50</v>
      </c>
      <c r="V7" s="34">
        <f>50-2*$N$1-$O$1</f>
        <v>50</v>
      </c>
      <c r="W7" s="33">
        <f>50-2*$N$1-4*$O$1-2*$P$1</f>
        <v>50</v>
      </c>
      <c r="X7" s="34">
        <f>50-2*$N$1-4*$O$1-3*$P$1</f>
        <v>50</v>
      </c>
      <c r="Y7" s="33">
        <f>50-2*$N$1-2*$O$1</f>
        <v>50</v>
      </c>
      <c r="Z7" s="34">
        <f>50-2*$N$1-2*$O$1-3*$P$1</f>
        <v>50</v>
      </c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</row>
    <row r="8" spans="1:48" ht="11.45" customHeight="1" x14ac:dyDescent="0.2">
      <c r="A8" s="4">
        <v>1423</v>
      </c>
      <c r="B8" s="7" t="s">
        <v>33</v>
      </c>
      <c r="C8" s="33">
        <f>50-$O$1-2*$P$1</f>
        <v>50</v>
      </c>
      <c r="D8" s="34">
        <f>50-$O$1</f>
        <v>50</v>
      </c>
      <c r="E8" s="33">
        <f>50-2*$O$1-2*$P$1</f>
        <v>50</v>
      </c>
      <c r="F8" s="34">
        <f>50-2*$O$1-$P$1</f>
        <v>50</v>
      </c>
      <c r="G8" s="37">
        <v>50</v>
      </c>
      <c r="H8" s="34">
        <f>50-$P$1</f>
        <v>50</v>
      </c>
      <c r="I8" s="33">
        <f>50-2*$N$1-$O$1-2*$P$1</f>
        <v>50</v>
      </c>
      <c r="J8" s="34">
        <f>50-2*$N$1-$O$1</f>
        <v>50</v>
      </c>
      <c r="K8" s="33">
        <f>50-2*$N$1-4*$O$1-2*$P$1</f>
        <v>50</v>
      </c>
      <c r="L8" s="34">
        <f>50-2*$N$1-4*$O$1-3*$P$1</f>
        <v>50</v>
      </c>
      <c r="M8" s="33">
        <f>50-2*$N$1-2*$O$1</f>
        <v>50</v>
      </c>
      <c r="N8" s="34">
        <f>50-2*$N$1-2*$O$1-3*$P$1</f>
        <v>50</v>
      </c>
      <c r="O8" s="33">
        <f>50-3*$N$1-2*$O$1-2*$P$1</f>
        <v>50</v>
      </c>
      <c r="P8" s="34">
        <f>50-3*$N$1-2*$O$1-$P$1</f>
        <v>50</v>
      </c>
      <c r="Q8" s="33">
        <f>50-3*$N$1-4*$O$1-2*$P$1</f>
        <v>50</v>
      </c>
      <c r="R8" s="34">
        <f>50-3*$N$1-4*$O$1-3*$P$1</f>
        <v>50</v>
      </c>
      <c r="S8" s="33">
        <f>50-3*$N$1-3*$O$1-$P$1</f>
        <v>50</v>
      </c>
      <c r="T8" s="34">
        <f>50-3*$N$1-3*$O$1-3*$P$1</f>
        <v>50</v>
      </c>
      <c r="U8" s="33">
        <f>50-$N$1</f>
        <v>50</v>
      </c>
      <c r="V8" s="34">
        <f>50-$N$1-$P$1</f>
        <v>50</v>
      </c>
      <c r="W8" s="33">
        <f>50-$N$1-2*$O$1</f>
        <v>50</v>
      </c>
      <c r="X8" s="34">
        <f>50-$N$1-2*$O$1-3*$P$1</f>
        <v>50</v>
      </c>
      <c r="Y8" s="33">
        <f>50-$N$1-3*$O$1-$P$1</f>
        <v>50</v>
      </c>
      <c r="Z8" s="34">
        <f>50-$N$1-3*$O$1-3*$P$1</f>
        <v>50</v>
      </c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</row>
    <row r="9" spans="1:48" ht="11.45" customHeight="1" x14ac:dyDescent="0.2">
      <c r="A9" s="4">
        <v>1432</v>
      </c>
      <c r="B9" s="7" t="s">
        <v>34</v>
      </c>
      <c r="C9" s="33">
        <f>50-2*$O$1-2*$P$1</f>
        <v>50</v>
      </c>
      <c r="D9" s="34">
        <f>50-2*$O$1-$P$1</f>
        <v>50</v>
      </c>
      <c r="E9" s="33">
        <f>50-$O$1-2*$P$1</f>
        <v>50</v>
      </c>
      <c r="F9" s="34">
        <f>50-$O$1</f>
        <v>50</v>
      </c>
      <c r="G9" s="33">
        <f>50-$P$1</f>
        <v>50</v>
      </c>
      <c r="H9" s="37">
        <v>50</v>
      </c>
      <c r="I9" s="33">
        <f>50-3*$N$1-2*$O$1-2*$P$1</f>
        <v>50</v>
      </c>
      <c r="J9" s="34">
        <f>50-3*$N$1-2*$O$1-$P$1</f>
        <v>50</v>
      </c>
      <c r="K9" s="33">
        <f>50-3*$N$1-4*$O$1-2*$P$1</f>
        <v>50</v>
      </c>
      <c r="L9" s="34">
        <f>50-3*$N$1-4*$O$1-3*$P$1</f>
        <v>50</v>
      </c>
      <c r="M9" s="33">
        <f>50-3*$N$1-3*$O$1-$P$1</f>
        <v>50</v>
      </c>
      <c r="N9" s="34">
        <f>50-3*$N$1-3*$O$1-3*$P$1</f>
        <v>50</v>
      </c>
      <c r="O9" s="33">
        <f>50-2*$N$1-$O$1-2*$P$1</f>
        <v>50</v>
      </c>
      <c r="P9" s="34">
        <f>50-2*$N$1-$O$1</f>
        <v>50</v>
      </c>
      <c r="Q9" s="33">
        <f>50-2*$N$1-4*$O$1-2*$P$1</f>
        <v>50</v>
      </c>
      <c r="R9" s="34">
        <f>50-2*$N$1-4*$O$1-3*$P$1</f>
        <v>50</v>
      </c>
      <c r="S9" s="33">
        <f>50-2*$N$1-2*$O$1</f>
        <v>50</v>
      </c>
      <c r="T9" s="34">
        <f>50-2*$N$1-2*$O$1-3*$P$1</f>
        <v>50</v>
      </c>
      <c r="U9" s="33">
        <f>50-$N$1-$P$1</f>
        <v>50</v>
      </c>
      <c r="V9" s="34">
        <f>50-$N$1</f>
        <v>50</v>
      </c>
      <c r="W9" s="33">
        <f>50-$N$1-3*$O$1-$P$1</f>
        <v>50</v>
      </c>
      <c r="X9" s="34">
        <f>50-$N$1-3*$O$1-3*$P$1</f>
        <v>50</v>
      </c>
      <c r="Y9" s="33">
        <f>50-$N$1-2*$O$1</f>
        <v>50</v>
      </c>
      <c r="Z9" s="34">
        <f>50-$N$1-2*$O$1-3*$P$1</f>
        <v>50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</row>
    <row r="10" spans="1:48" ht="11.45" customHeight="1" x14ac:dyDescent="0.2">
      <c r="A10" s="4">
        <v>2134</v>
      </c>
      <c r="B10" s="7" t="s">
        <v>35</v>
      </c>
      <c r="C10" s="33">
        <f>50-$N$1</f>
        <v>50</v>
      </c>
      <c r="D10" s="34">
        <f>50-$N$1-$P$1</f>
        <v>50</v>
      </c>
      <c r="E10" s="33">
        <f>50-$N$1-2*$O$1</f>
        <v>50</v>
      </c>
      <c r="F10" s="34">
        <f>50-$N$1-2*$O$1-3*$P$1</f>
        <v>50</v>
      </c>
      <c r="G10" s="33">
        <f>50-$N$1-3*$O$1-$P$1</f>
        <v>50</v>
      </c>
      <c r="H10" s="34">
        <f>50-$N$1-3*$O$1-3*$P$1</f>
        <v>50</v>
      </c>
      <c r="I10" s="37">
        <v>50</v>
      </c>
      <c r="J10" s="34">
        <f>50-$P$1</f>
        <v>50</v>
      </c>
      <c r="K10" s="33">
        <f>50-$O$1</f>
        <v>50</v>
      </c>
      <c r="L10" s="34">
        <f>50-$O$1-2*$P$1</f>
        <v>50</v>
      </c>
      <c r="M10" s="33">
        <f>50-2*$O$1-$P$1</f>
        <v>50</v>
      </c>
      <c r="N10" s="34">
        <f>50-2*$O$1-2*$P$1</f>
        <v>50</v>
      </c>
      <c r="O10" s="33">
        <f>50-2*$N$1-2*$O$1</f>
        <v>50</v>
      </c>
      <c r="P10" s="34">
        <f>50-2*$N$1-2*$O$1-3*$P$1</f>
        <v>50</v>
      </c>
      <c r="Q10" s="33">
        <f>50-2*$N$1-$O$1</f>
        <v>50</v>
      </c>
      <c r="R10" s="34">
        <f>50-2*$N$1-$O$1-2*$P$1</f>
        <v>50</v>
      </c>
      <c r="S10" s="33">
        <f>50-2*$N$1-4*$O$1-3*$P$1</f>
        <v>50</v>
      </c>
      <c r="T10" s="34">
        <f>50-2*$N$1-4*$O$1-2*$P$1</f>
        <v>50</v>
      </c>
      <c r="U10" s="33">
        <f>50-3*$N$1-3*$O$1-$P$1</f>
        <v>50</v>
      </c>
      <c r="V10" s="34">
        <f>50-3*$N$1-3*$O$1-3*$P$1</f>
        <v>50</v>
      </c>
      <c r="W10" s="33">
        <f>50-3*$N$1-2*$O$1-$P$1</f>
        <v>50</v>
      </c>
      <c r="X10" s="34">
        <f>50-3*$N$1-2*$O$1-2*$P$1</f>
        <v>50</v>
      </c>
      <c r="Y10" s="33">
        <f>50-3*$N$1-4*$O$1-3*$P$1</f>
        <v>50</v>
      </c>
      <c r="Z10" s="34">
        <f>50-3*$N$1-4*$O$1-2*$P$1</f>
        <v>50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ht="11.45" customHeight="1" x14ac:dyDescent="0.2">
      <c r="A11" s="4">
        <v>2143</v>
      </c>
      <c r="B11" s="7" t="s">
        <v>36</v>
      </c>
      <c r="C11" s="33">
        <f>50-$N$1-$P$1</f>
        <v>50</v>
      </c>
      <c r="D11" s="34">
        <f>50-$N$1</f>
        <v>50</v>
      </c>
      <c r="E11" s="33">
        <f>50-$N$1-3*$O$1-$P$1</f>
        <v>50</v>
      </c>
      <c r="F11" s="34">
        <f>50-$N$1-3*$O$1-3*$P$1</f>
        <v>50</v>
      </c>
      <c r="G11" s="33">
        <f>50-$N$1-2*$O$1</f>
        <v>50</v>
      </c>
      <c r="H11" s="34">
        <f>50-$N$1-2*$O$1-3*$P$1</f>
        <v>50</v>
      </c>
      <c r="I11" s="33">
        <f>50-$P$1</f>
        <v>50</v>
      </c>
      <c r="J11" s="37">
        <v>50</v>
      </c>
      <c r="K11" s="33">
        <f>50-2*$O$1-$P$1</f>
        <v>50</v>
      </c>
      <c r="L11" s="34">
        <f>50-2*$O$1-2*$P$1</f>
        <v>50</v>
      </c>
      <c r="M11" s="33">
        <f>50-$O$1</f>
        <v>50</v>
      </c>
      <c r="N11" s="34">
        <f>50-$O$1-2*$P$1</f>
        <v>50</v>
      </c>
      <c r="O11" s="33">
        <f>50-3*$N$1-3*$O$1-$P$1</f>
        <v>50</v>
      </c>
      <c r="P11" s="34">
        <f>50-3*$N$1-3*$O$1-3*$P$1</f>
        <v>50</v>
      </c>
      <c r="Q11" s="33">
        <f>50-3*$N$1-2*$O$1-$P$1</f>
        <v>50</v>
      </c>
      <c r="R11" s="34">
        <f>50-3*$N$1-2*$O$1-2*$P$1</f>
        <v>50</v>
      </c>
      <c r="S11" s="33">
        <f>50-3*$N$1-4*$O$1-3*$P$1</f>
        <v>50</v>
      </c>
      <c r="T11" s="34">
        <f>50-3*$N$1-4*$O$1-2*$P$1</f>
        <v>50</v>
      </c>
      <c r="U11" s="33">
        <f>50-2*$N$1-2*$O$1</f>
        <v>50</v>
      </c>
      <c r="V11" s="34">
        <f>50-2*$N$1-2*$O$1-3*$P$1</f>
        <v>50</v>
      </c>
      <c r="W11" s="33">
        <f>50-2*$N$1-$O$1</f>
        <v>50</v>
      </c>
      <c r="X11" s="34">
        <f>50-2*$N$1-$O$1-2*$P$1</f>
        <v>50</v>
      </c>
      <c r="Y11" s="33">
        <f>50-2*$N$1-4*$O$1-3*$P$1</f>
        <v>50</v>
      </c>
      <c r="Z11" s="34">
        <f>50-2*$N$1-4*$O$1-2*$P$1</f>
        <v>50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ht="11.45" customHeight="1" x14ac:dyDescent="0.2">
      <c r="A12" s="4">
        <v>2314</v>
      </c>
      <c r="B12" s="7" t="s">
        <v>37</v>
      </c>
      <c r="C12" s="33">
        <f>50-2*$N$1-$O$1</f>
        <v>50</v>
      </c>
      <c r="D12" s="34">
        <f>50-2*$N$1-$O$1-2*$P$1</f>
        <v>50</v>
      </c>
      <c r="E12" s="33">
        <f>50-2*$N$1-2*$O$1</f>
        <v>50</v>
      </c>
      <c r="F12" s="34">
        <f>50-2*$N$1-2*$O$1-3*$P$1</f>
        <v>50</v>
      </c>
      <c r="G12" s="33">
        <f>50-2*$N$1-4*$O$1-2*$P$1</f>
        <v>50</v>
      </c>
      <c r="H12" s="34">
        <f>50-2*$N$1-4*$O$1-3*$P$1</f>
        <v>50</v>
      </c>
      <c r="I12" s="33">
        <f>50-$O$1</f>
        <v>50</v>
      </c>
      <c r="J12" s="34">
        <f>50-$O$1-2*$P$1</f>
        <v>50</v>
      </c>
      <c r="K12" s="37">
        <v>50</v>
      </c>
      <c r="L12" s="34">
        <f>50-$P$1</f>
        <v>50</v>
      </c>
      <c r="M12" s="33">
        <f>50-2*$O$1-2*$P$1</f>
        <v>50</v>
      </c>
      <c r="N12" s="34">
        <f>50-2*$O$1-$P$1</f>
        <v>50</v>
      </c>
      <c r="O12" s="33">
        <f>50-$N$1-2*$O$1</f>
        <v>50</v>
      </c>
      <c r="P12" s="34">
        <f>50-$N$1-2*$O$1-3*$P$1</f>
        <v>50</v>
      </c>
      <c r="Q12" s="33">
        <f>50-$N$1</f>
        <v>50</v>
      </c>
      <c r="R12" s="34">
        <f>50-$N$1-$P$1</f>
        <v>50</v>
      </c>
      <c r="S12" s="33">
        <f>50-$N$1-3*$O$1-3*$P$1</f>
        <v>50</v>
      </c>
      <c r="T12" s="34">
        <f>50-$N$1-3*$O$1-$P$1</f>
        <v>50</v>
      </c>
      <c r="U12" s="33">
        <f>50-3*$N$1-4*$O$1-2*$P$1</f>
        <v>50</v>
      </c>
      <c r="V12" s="34">
        <f>50-3*$N$1-4*$O$1-3*$P$1</f>
        <v>50</v>
      </c>
      <c r="W12" s="33">
        <f>50-3*$N$1-2*$O$1-2*$P$1</f>
        <v>50</v>
      </c>
      <c r="X12" s="34">
        <f>50-3*$N$1-2*$O$1-$P$1</f>
        <v>50</v>
      </c>
      <c r="Y12" s="33">
        <f>50-3*$N$1-3*$O$1-3*$P$1</f>
        <v>50</v>
      </c>
      <c r="Z12" s="34">
        <f>50-3*$N$1-3*$O$1-$P$1</f>
        <v>50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</row>
    <row r="13" spans="1:48" ht="11.45" customHeight="1" x14ac:dyDescent="0.2">
      <c r="A13" s="4">
        <v>2341</v>
      </c>
      <c r="B13" s="7" t="s">
        <v>38</v>
      </c>
      <c r="C13" s="33">
        <f>50-3*$N$1-2*$O$1-$P$1</f>
        <v>50</v>
      </c>
      <c r="D13" s="34">
        <f>50-3*$N$1-2*$O$1-2*$P$1</f>
        <v>50</v>
      </c>
      <c r="E13" s="33">
        <f>50-3*$N$1-3*$O$1-$P$1</f>
        <v>50</v>
      </c>
      <c r="F13" s="34">
        <f>50-3*$N$1-3*$O$1-3*$P$1</f>
        <v>50</v>
      </c>
      <c r="G13" s="33">
        <f>50-3*$N$1-4*$O$1-2*$P$1</f>
        <v>50</v>
      </c>
      <c r="H13" s="34">
        <f>50-3*$N$1-4*$O$1-3*$P$1</f>
        <v>50</v>
      </c>
      <c r="I13" s="33">
        <f>50-2*$O$1-$P$1</f>
        <v>50</v>
      </c>
      <c r="J13" s="34">
        <f>50-2*$O$1-2*$P$1</f>
        <v>50</v>
      </c>
      <c r="K13" s="33">
        <f>50-$P$1</f>
        <v>50</v>
      </c>
      <c r="L13" s="37">
        <v>50</v>
      </c>
      <c r="M13" s="33">
        <f>50-$O$1-2*$P$1</f>
        <v>50</v>
      </c>
      <c r="N13" s="34">
        <f>50-$O$1</f>
        <v>50</v>
      </c>
      <c r="O13" s="33">
        <f>50-$N$1-3*$O$1-$P$1</f>
        <v>50</v>
      </c>
      <c r="P13" s="34">
        <f>50-$N$1-3*$O$1-3*$P$1</f>
        <v>50</v>
      </c>
      <c r="Q13" s="33">
        <f>50-$N$1-$P$1</f>
        <v>50</v>
      </c>
      <c r="R13" s="34">
        <f>50-$N$1</f>
        <v>50</v>
      </c>
      <c r="S13" s="33">
        <f>50-$N$1-2*$O$1-3*$P$1</f>
        <v>50</v>
      </c>
      <c r="T13" s="34">
        <f>50-$N$1-2*$O$1</f>
        <v>50</v>
      </c>
      <c r="U13" s="33">
        <f>50-2*$N$1-4*$O$1-2*$P$1</f>
        <v>50</v>
      </c>
      <c r="V13" s="34">
        <f>50-2*$N$1-4*$O$1-3*$P$1</f>
        <v>50</v>
      </c>
      <c r="W13" s="33">
        <f>50-2*$N$1-$O$1-2*$P$1</f>
        <v>50</v>
      </c>
      <c r="X13" s="34">
        <f>50-2*$N$1-$O$1</f>
        <v>50</v>
      </c>
      <c r="Y13" s="33">
        <f>50-2*$N$1-2*$O$1-3*$P$1</f>
        <v>50</v>
      </c>
      <c r="Z13" s="34">
        <f>50-2*$N$1-2*$O$1</f>
        <v>50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ht="11.45" customHeight="1" x14ac:dyDescent="0.2">
      <c r="A14" s="4">
        <v>2413</v>
      </c>
      <c r="B14" s="7" t="s">
        <v>39</v>
      </c>
      <c r="C14" s="33">
        <f>50-2*$N$1-$O$1-2*$P$1</f>
        <v>50</v>
      </c>
      <c r="D14" s="34">
        <f>50-2*$N$1-$O$1</f>
        <v>50</v>
      </c>
      <c r="E14" s="33">
        <f>50-2*$N$1-4*$O$1-2*$P$1</f>
        <v>50</v>
      </c>
      <c r="F14" s="34">
        <f>50-2*$N$1-4*$O$1-3*$P$1</f>
        <v>50</v>
      </c>
      <c r="G14" s="33">
        <f>50-2*$N$1-2*$O$1</f>
        <v>50</v>
      </c>
      <c r="H14" s="34">
        <f>50-2*$N$1-2*$O$1-3*$P$1</f>
        <v>50</v>
      </c>
      <c r="I14" s="33">
        <f>50-$O$1-2*$P$1</f>
        <v>50</v>
      </c>
      <c r="J14" s="34">
        <f>50-$O$1</f>
        <v>50</v>
      </c>
      <c r="K14" s="33">
        <f>50-2*$O$1-2*$P$1</f>
        <v>50</v>
      </c>
      <c r="L14" s="34">
        <f>50-2*$O$1-$P$1</f>
        <v>50</v>
      </c>
      <c r="M14" s="37">
        <v>50</v>
      </c>
      <c r="N14" s="34">
        <f>50-$P$1</f>
        <v>50</v>
      </c>
      <c r="O14" s="33">
        <f>50-3*$N$1-4*$O$1-2*$P$1</f>
        <v>50</v>
      </c>
      <c r="P14" s="34">
        <f>50-3*$N$1-4*$O$1-3*$P$1</f>
        <v>50</v>
      </c>
      <c r="Q14" s="33">
        <f>50-3*$N$1-2*$O$1-2*$P$1</f>
        <v>50</v>
      </c>
      <c r="R14" s="34">
        <f>50-3*$N$1-2*$O$1-$P$1</f>
        <v>50</v>
      </c>
      <c r="S14" s="33">
        <f>50-3*$N$1-3*$O$1-3*$P$1</f>
        <v>50</v>
      </c>
      <c r="T14" s="34">
        <f>50-3*$N$1-3*$O$1-$P$1</f>
        <v>50</v>
      </c>
      <c r="U14" s="33">
        <f>50-$N$1-2*$O$1</f>
        <v>50</v>
      </c>
      <c r="V14" s="34">
        <f>50-$N$1-2*$O$1-3*$P$1</f>
        <v>50</v>
      </c>
      <c r="W14" s="33">
        <f>50-$N$1</f>
        <v>50</v>
      </c>
      <c r="X14" s="34">
        <f>50-$N$1-$P$1</f>
        <v>50</v>
      </c>
      <c r="Y14" s="33">
        <f>50-$N$1-3*$O$1-3*$P$1</f>
        <v>50</v>
      </c>
      <c r="Z14" s="34">
        <f>50-$N$1-3*$O$1-$P$1</f>
        <v>50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</row>
    <row r="15" spans="1:48" ht="11.45" customHeight="1" x14ac:dyDescent="0.2">
      <c r="A15" s="4">
        <v>2431</v>
      </c>
      <c r="B15" s="7" t="s">
        <v>40</v>
      </c>
      <c r="C15" s="33">
        <f>50-3*$N$1-2*$O$1-2*$P$1</f>
        <v>50</v>
      </c>
      <c r="D15" s="34">
        <f>50-3*$N$1-2*$O$1-$P$1</f>
        <v>50</v>
      </c>
      <c r="E15" s="33">
        <f>50-3*$N$1-4*$O$1-2*$P$1</f>
        <v>50</v>
      </c>
      <c r="F15" s="34">
        <f>50-3*$N$1-4*$O$1-3*$P$1</f>
        <v>50</v>
      </c>
      <c r="G15" s="33">
        <f>50-3*$N$1-3*$O$1-$P$1</f>
        <v>50</v>
      </c>
      <c r="H15" s="34">
        <f>50-3*$N$1-3*$O$1-3*$P$1</f>
        <v>50</v>
      </c>
      <c r="I15" s="33">
        <f>50-2*$O$1-2*$P$1</f>
        <v>50</v>
      </c>
      <c r="J15" s="34">
        <f>50-2*$O$1-$P$1</f>
        <v>50</v>
      </c>
      <c r="K15" s="33">
        <f>50-$O$1-2*$P$1</f>
        <v>50</v>
      </c>
      <c r="L15" s="34">
        <f>50-$O$1</f>
        <v>50</v>
      </c>
      <c r="M15" s="33">
        <f>50-$P$1</f>
        <v>50</v>
      </c>
      <c r="N15" s="37">
        <v>50</v>
      </c>
      <c r="O15" s="33">
        <f>50-2*$N$1-4*$O$1-2*$P$1</f>
        <v>50</v>
      </c>
      <c r="P15" s="34">
        <f>50-2*$N$1-4*$O$1-3*$P$1</f>
        <v>50</v>
      </c>
      <c r="Q15" s="33">
        <f>50-2*$N$1-$O$1-2*$P$1</f>
        <v>50</v>
      </c>
      <c r="R15" s="34">
        <f>50-2*$N$1-$O$1</f>
        <v>50</v>
      </c>
      <c r="S15" s="33">
        <f>50-2*$N$1-2*$O$1-3*$P$1</f>
        <v>50</v>
      </c>
      <c r="T15" s="34">
        <f>50-2*$N$1-2*$O$1</f>
        <v>50</v>
      </c>
      <c r="U15" s="33">
        <f>50-$N$1-3*$O$1-$P$1</f>
        <v>50</v>
      </c>
      <c r="V15" s="34">
        <f>50-$N$1-3*$O$1-3*$P$1</f>
        <v>50</v>
      </c>
      <c r="W15" s="33">
        <f>50-$N$1-$P$1</f>
        <v>50</v>
      </c>
      <c r="X15" s="34">
        <f>50-$N$1</f>
        <v>50</v>
      </c>
      <c r="Y15" s="33">
        <f>50-$N$1-2*$O$1-3*$P$1</f>
        <v>50</v>
      </c>
      <c r="Z15" s="34">
        <f>50-$N$1-2*$O$1</f>
        <v>50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</row>
    <row r="16" spans="1:48" ht="11.45" customHeight="1" x14ac:dyDescent="0.2">
      <c r="A16" s="4">
        <v>3124</v>
      </c>
      <c r="B16" s="7" t="s">
        <v>41</v>
      </c>
      <c r="C16" s="33">
        <f>50-$N$1-2*$O$1</f>
        <v>50</v>
      </c>
      <c r="D16" s="34">
        <f>50-$N$1-2*$O$1-3*$P$1</f>
        <v>50</v>
      </c>
      <c r="E16" s="33">
        <f>50-$N$1</f>
        <v>50</v>
      </c>
      <c r="F16" s="34">
        <f>50-$N$1-$P$1</f>
        <v>50</v>
      </c>
      <c r="G16" s="33">
        <f>50-$N$1-3*$O$1-3*$P$1</f>
        <v>50</v>
      </c>
      <c r="H16" s="34">
        <f>50-$N$1-3*$O$1-$P$1</f>
        <v>50</v>
      </c>
      <c r="I16" s="33">
        <f>50-2*$N$1-2*$O$1</f>
        <v>50</v>
      </c>
      <c r="J16" s="34">
        <f>50-2*$N$1-2*$O$1-3*$P$1</f>
        <v>50</v>
      </c>
      <c r="K16" s="33">
        <f>50-2*$N$1-$O$1</f>
        <v>50</v>
      </c>
      <c r="L16" s="34">
        <f>50-2*$N$1-$O$1-2*$P$1</f>
        <v>50</v>
      </c>
      <c r="M16" s="33">
        <f>50-2*$N$1-4*$O$1-3*$P$1</f>
        <v>50</v>
      </c>
      <c r="N16" s="34">
        <f>50-2*$N$1-4*$O$1-2*$P$1</f>
        <v>50</v>
      </c>
      <c r="O16" s="37">
        <v>50</v>
      </c>
      <c r="P16" s="34">
        <f>50-$P$1</f>
        <v>50</v>
      </c>
      <c r="Q16" s="33">
        <f>50-$O$1</f>
        <v>50</v>
      </c>
      <c r="R16" s="34">
        <f>50-$O$1-2*$P$1</f>
        <v>50</v>
      </c>
      <c r="S16" s="33">
        <f>50-2*$O$1-$P$1</f>
        <v>50</v>
      </c>
      <c r="T16" s="34">
        <f>50-2*$O$1-2*$P$1</f>
        <v>50</v>
      </c>
      <c r="U16" s="33">
        <f>50-3*$N$1-3*$O$1-3*$P$1</f>
        <v>50</v>
      </c>
      <c r="V16" s="34">
        <f>50-3*$N$1-3*$O$1-$P$1</f>
        <v>50</v>
      </c>
      <c r="W16" s="33">
        <f>50-3*$N$1-4*$O$1-3*$P$1</f>
        <v>50</v>
      </c>
      <c r="X16" s="34">
        <f>50-3*$N$1-4*$O$1-2*$P$1</f>
        <v>50</v>
      </c>
      <c r="Y16" s="33">
        <f>50-3*$N$1-2*$O$1-$P$1</f>
        <v>50</v>
      </c>
      <c r="Z16" s="34">
        <f>50-3*$N$1-2*$O$1-2*$P$1</f>
        <v>50</v>
      </c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</row>
    <row r="17" spans="1:48" ht="11.45" customHeight="1" x14ac:dyDescent="0.2">
      <c r="A17" s="4">
        <v>3142</v>
      </c>
      <c r="B17" s="7" t="s">
        <v>42</v>
      </c>
      <c r="C17" s="33">
        <f>50-$N$1-3*$O$1-$P$1</f>
        <v>50</v>
      </c>
      <c r="D17" s="34">
        <f>50-$N$1-3*$O$1-3*$P$1</f>
        <v>50</v>
      </c>
      <c r="E17" s="33">
        <f>50-$N$1-$P$1</f>
        <v>50</v>
      </c>
      <c r="F17" s="34">
        <f>50-$N$1</f>
        <v>50</v>
      </c>
      <c r="G17" s="33">
        <f>50-$N$1-2*$O$1-3*$P$1</f>
        <v>50</v>
      </c>
      <c r="H17" s="34">
        <f>50-$N$1-2*$O$1</f>
        <v>50</v>
      </c>
      <c r="I17" s="33">
        <f>50-3*$N$1-3*$O$1-$P$1</f>
        <v>50</v>
      </c>
      <c r="J17" s="34">
        <f>50-3*$N$1-3*$O$1-3*$P$1</f>
        <v>50</v>
      </c>
      <c r="K17" s="33">
        <f>50-3*$N$1-2*$O$1-$P$1</f>
        <v>50</v>
      </c>
      <c r="L17" s="34">
        <f>50-3*$N$1-2*$O$1-2*$P$1</f>
        <v>50</v>
      </c>
      <c r="M17" s="33">
        <f>50-3*$N$1-4*$O$1-3*$P$1</f>
        <v>50</v>
      </c>
      <c r="N17" s="34">
        <f>50-3*$N$1-4*$O$1-2*$P$1</f>
        <v>50</v>
      </c>
      <c r="O17" s="33">
        <f>50-$P$1</f>
        <v>50</v>
      </c>
      <c r="P17" s="37">
        <v>50</v>
      </c>
      <c r="Q17" s="33">
        <f>50-2*$O$1-$P$1</f>
        <v>50</v>
      </c>
      <c r="R17" s="34">
        <f>50-2*$O$1-2*$P$1</f>
        <v>50</v>
      </c>
      <c r="S17" s="33">
        <f>50-$O$1</f>
        <v>50</v>
      </c>
      <c r="T17" s="34">
        <f>50-$O$1-2*$P$1</f>
        <v>50</v>
      </c>
      <c r="U17" s="33">
        <f>50-2*$N$1-2*$O$1-3*$P$1</f>
        <v>50</v>
      </c>
      <c r="V17" s="34">
        <f>50-2*$N$1-2*$O$1</f>
        <v>50</v>
      </c>
      <c r="W17" s="33">
        <f>50-2*$N$1-4*$O$1-3*$P$1</f>
        <v>50</v>
      </c>
      <c r="X17" s="34">
        <f>50-2*$N$1-4*$O$1-2*$P$1</f>
        <v>50</v>
      </c>
      <c r="Y17" s="33">
        <f>50-2*$N$1-$O$1</f>
        <v>50</v>
      </c>
      <c r="Z17" s="34">
        <f>50-2*$N$1-$O$1-2*$P$1</f>
        <v>50</v>
      </c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</row>
    <row r="18" spans="1:48" ht="11.45" customHeight="1" x14ac:dyDescent="0.2">
      <c r="A18" s="4">
        <v>3214</v>
      </c>
      <c r="B18" s="7" t="s">
        <v>43</v>
      </c>
      <c r="C18" s="33">
        <f>50-2*$N$1-2*$O$1</f>
        <v>50</v>
      </c>
      <c r="D18" s="34">
        <f>50-2*$N$1-2*$O$1-3*$P$1</f>
        <v>50</v>
      </c>
      <c r="E18" s="33">
        <f>50-2*$N$1-$O$1</f>
        <v>50</v>
      </c>
      <c r="F18" s="34">
        <f>50-2*$N$1-$O$1-2*$P$1</f>
        <v>50</v>
      </c>
      <c r="G18" s="33">
        <f>50-2*$N$1-4*$O$1-3*$P$1</f>
        <v>50</v>
      </c>
      <c r="H18" s="34">
        <f>50-2*$N$1-4*$O$1-2*$P$1</f>
        <v>50</v>
      </c>
      <c r="I18" s="33">
        <f>50-$N$1-2*$O$1</f>
        <v>50</v>
      </c>
      <c r="J18" s="34">
        <f>50-$N$1-2*$O$1-3*$P$1</f>
        <v>50</v>
      </c>
      <c r="K18" s="33">
        <f>50-$N$1</f>
        <v>50</v>
      </c>
      <c r="L18" s="34">
        <f>50-$N$1-$P$1</f>
        <v>50</v>
      </c>
      <c r="M18" s="33">
        <f>50-$N$1-3*$O$1-3*$P$1</f>
        <v>50</v>
      </c>
      <c r="N18" s="34">
        <f>50-$N$1-3*$O$1-$P$1</f>
        <v>50</v>
      </c>
      <c r="O18" s="33">
        <f>50-$O$1</f>
        <v>50</v>
      </c>
      <c r="P18" s="34">
        <f>50-$O$1-2*$P$1</f>
        <v>50</v>
      </c>
      <c r="Q18" s="37">
        <v>50</v>
      </c>
      <c r="R18" s="34">
        <f>50-$P$1</f>
        <v>50</v>
      </c>
      <c r="S18" s="33">
        <f>50-2*$O$1-2*$P$1</f>
        <v>50</v>
      </c>
      <c r="T18" s="34">
        <f>50-2*$O$1-$P$1</f>
        <v>50</v>
      </c>
      <c r="U18" s="33">
        <f>50-3*$N$1-4*$O$1-3*$P$1</f>
        <v>50</v>
      </c>
      <c r="V18" s="34">
        <f>50-3*$N$1-4*$O$1-2*$P$1</f>
        <v>50</v>
      </c>
      <c r="W18" s="33">
        <f>50-3*$N$1-3*$O$1-3*$P$1</f>
        <v>50</v>
      </c>
      <c r="X18" s="34">
        <f>50-3*$N$1-3*$O$1-$P$1</f>
        <v>50</v>
      </c>
      <c r="Y18" s="33">
        <f>50-3*$N$1-2*$O$1-2*$P$1</f>
        <v>50</v>
      </c>
      <c r="Z18" s="34">
        <f>50-3*$N$1-2*$O$1-$P$1</f>
        <v>50</v>
      </c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</row>
    <row r="19" spans="1:48" ht="11.45" customHeight="1" x14ac:dyDescent="0.2">
      <c r="A19" s="4">
        <v>3241</v>
      </c>
      <c r="B19" s="7" t="s">
        <v>44</v>
      </c>
      <c r="C19" s="33">
        <f>50-3*$N$1-3*$O$1-$P$1</f>
        <v>50</v>
      </c>
      <c r="D19" s="34">
        <f>50-3*$N$1-3*$O$1-3*$P$1</f>
        <v>50</v>
      </c>
      <c r="E19" s="33">
        <f>50-3*$N$1-2*$O$1-$P$1</f>
        <v>50</v>
      </c>
      <c r="F19" s="34">
        <f>50-3*$N$1-2*$O$1-2*$P$1</f>
        <v>50</v>
      </c>
      <c r="G19" s="33">
        <f>50-3*$N$1-4*$O$1-3*$P$1</f>
        <v>50</v>
      </c>
      <c r="H19" s="34">
        <f>50-3*$N$1-4*$O$1-2*$P$1</f>
        <v>50</v>
      </c>
      <c r="I19" s="33">
        <f>50-$N$1-3*$O$1-$P$1</f>
        <v>50</v>
      </c>
      <c r="J19" s="34">
        <f>50-$N$1-3*$O$1-3*$P$1</f>
        <v>50</v>
      </c>
      <c r="K19" s="33">
        <f>50-$N$1-$P$1</f>
        <v>50</v>
      </c>
      <c r="L19" s="34">
        <f>50-$N$1</f>
        <v>50</v>
      </c>
      <c r="M19" s="33">
        <f>50-$N$1-2*$O$1-3*$P$1</f>
        <v>50</v>
      </c>
      <c r="N19" s="34">
        <f>50-$N$1-2*$O$1</f>
        <v>50</v>
      </c>
      <c r="O19" s="33">
        <f>50-2*$O$1-$P$1</f>
        <v>50</v>
      </c>
      <c r="P19" s="34">
        <f>50-2*$O$1-2*$P$1</f>
        <v>50</v>
      </c>
      <c r="Q19" s="33">
        <f>50-$P$1</f>
        <v>50</v>
      </c>
      <c r="R19" s="37">
        <v>50</v>
      </c>
      <c r="S19" s="33">
        <f>50-$O$1-2*$P$1</f>
        <v>50</v>
      </c>
      <c r="T19" s="34">
        <f>50-$O$1</f>
        <v>50</v>
      </c>
      <c r="U19" s="33">
        <f>50-2*$N$1-4*$O$1-3*$P$1</f>
        <v>50</v>
      </c>
      <c r="V19" s="34">
        <f>50-2*$N$1-4*$O$1-2*$P$1</f>
        <v>50</v>
      </c>
      <c r="W19" s="33">
        <f>50-2*$N$1-2*$O$1-3*$P$1</f>
        <v>50</v>
      </c>
      <c r="X19" s="34">
        <f>50-2*$N$1-2*$O$1</f>
        <v>50</v>
      </c>
      <c r="Y19" s="33">
        <f>50-2*$N$1-$O$1-2*$P$1</f>
        <v>50</v>
      </c>
      <c r="Z19" s="34">
        <f>50-2*$N$1-$O$1</f>
        <v>50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</row>
    <row r="20" spans="1:48" ht="11.45" customHeight="1" x14ac:dyDescent="0.2">
      <c r="A20" s="4">
        <v>3412</v>
      </c>
      <c r="B20" s="7" t="s">
        <v>45</v>
      </c>
      <c r="C20" s="33">
        <f>50-2*$N$1-4*$O$1-2*$P$1</f>
        <v>50</v>
      </c>
      <c r="D20" s="34">
        <f>50-2*$N$1-4*$O$1-3*$P$1</f>
        <v>50</v>
      </c>
      <c r="E20" s="33">
        <f>50-2*$N$1-$O$1-2*$P$1</f>
        <v>50</v>
      </c>
      <c r="F20" s="34">
        <f>50-2*$N$1-$O$1</f>
        <v>50</v>
      </c>
      <c r="G20" s="33">
        <f>50-2*$N$1-2*$O$1-3*$P$1</f>
        <v>50</v>
      </c>
      <c r="H20" s="34">
        <f>50-2*$N$1-2*$O$1</f>
        <v>50</v>
      </c>
      <c r="I20" s="33">
        <f>50-3*$N$1-4*$O$1-2*$P$1</f>
        <v>50</v>
      </c>
      <c r="J20" s="34">
        <f>50-3*$N$1-4*$O$1-3*$P$1</f>
        <v>50</v>
      </c>
      <c r="K20" s="33">
        <f>50-3*$N$1-2*$O$1-2*$P$1</f>
        <v>50</v>
      </c>
      <c r="L20" s="34">
        <f>50-3*$N$1-2*$O$1-$P$1</f>
        <v>50</v>
      </c>
      <c r="M20" s="33">
        <f>50-3*$N$1-3*$O$1-3*$P$1</f>
        <v>50</v>
      </c>
      <c r="N20" s="34">
        <f>50-3*$N$1-3*$O$1-$P$1</f>
        <v>50</v>
      </c>
      <c r="O20" s="33">
        <f>50-$O$1-2*$P$1</f>
        <v>50</v>
      </c>
      <c r="P20" s="34">
        <f>50-$O$1</f>
        <v>50</v>
      </c>
      <c r="Q20" s="33">
        <f>50-2*$O$1-2*$P$1</f>
        <v>50</v>
      </c>
      <c r="R20" s="34">
        <f>50-2*$O$1-$P$1</f>
        <v>50</v>
      </c>
      <c r="S20" s="37">
        <v>50</v>
      </c>
      <c r="T20" s="34">
        <f>50-$P$1</f>
        <v>50</v>
      </c>
      <c r="U20" s="33">
        <f>50-$N$1-2*$O$1-3*$P$1</f>
        <v>50</v>
      </c>
      <c r="V20" s="34">
        <f>50-$N$1-2*$O$1</f>
        <v>50</v>
      </c>
      <c r="W20" s="33">
        <f>50-$N$1-3*$O$1-3*$P$1</f>
        <v>50</v>
      </c>
      <c r="X20" s="34">
        <f>50-$N$1-3*$O$1-$P$1</f>
        <v>50</v>
      </c>
      <c r="Y20" s="33">
        <f>50-$N$1</f>
        <v>50</v>
      </c>
      <c r="Z20" s="34">
        <f>50-$N$1-$P$1</f>
        <v>50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</row>
    <row r="21" spans="1:48" ht="11.45" customHeight="1" x14ac:dyDescent="0.2">
      <c r="A21" s="4">
        <v>3421</v>
      </c>
      <c r="B21" s="7" t="s">
        <v>46</v>
      </c>
      <c r="C21" s="33">
        <f>50-3*$N$1-4*$O$1-2*$P$1</f>
        <v>50</v>
      </c>
      <c r="D21" s="34">
        <f>50-3*$N$1-4*$O$1-3*$P$1</f>
        <v>50</v>
      </c>
      <c r="E21" s="33">
        <f>50-3*$N$1-2*$O$1-2*$P$1</f>
        <v>50</v>
      </c>
      <c r="F21" s="34">
        <f>50-3*$N$1-2*$O$1-$P$1</f>
        <v>50</v>
      </c>
      <c r="G21" s="33">
        <f>50-3*$N$1-3*$O$1-3*$P$1</f>
        <v>50</v>
      </c>
      <c r="H21" s="34">
        <f>50-3*$N$1-3*$O$1-$P$1</f>
        <v>50</v>
      </c>
      <c r="I21" s="33">
        <f>50-2*$N$1-4*$O$1-2*$P$1</f>
        <v>50</v>
      </c>
      <c r="J21" s="34">
        <f>50-2*$N$1-4*$O$1-3*$P$1</f>
        <v>50</v>
      </c>
      <c r="K21" s="33">
        <f>50-2*$N$1-$O$1-2*$P$1</f>
        <v>50</v>
      </c>
      <c r="L21" s="34">
        <f>50-2*$N$1-$O$1</f>
        <v>50</v>
      </c>
      <c r="M21" s="33">
        <f>50-2*$N$1-2*$O$1-3*$P$1</f>
        <v>50</v>
      </c>
      <c r="N21" s="34">
        <f>50-2*$N$1-2*$O$1</f>
        <v>50</v>
      </c>
      <c r="O21" s="33">
        <f>50-2*$O$1-2*$P$1</f>
        <v>50</v>
      </c>
      <c r="P21" s="34">
        <f>50-2*$O$1-$P$1</f>
        <v>50</v>
      </c>
      <c r="Q21" s="33">
        <f>50-$O$1-2*$P$1</f>
        <v>50</v>
      </c>
      <c r="R21" s="34">
        <f>50-$O$1</f>
        <v>50</v>
      </c>
      <c r="S21" s="33">
        <f>50-$P$1</f>
        <v>50</v>
      </c>
      <c r="T21" s="37">
        <v>50</v>
      </c>
      <c r="U21" s="33">
        <f>50-$N$1-3*$O$1-3*$P$1</f>
        <v>50</v>
      </c>
      <c r="V21" s="34">
        <f>50-$N$1-3*$O$1-$P$1</f>
        <v>50</v>
      </c>
      <c r="W21" s="33">
        <f>50-$N$1-2*$O$1-3*$P$1</f>
        <v>50</v>
      </c>
      <c r="X21" s="34">
        <f>50-$N$1-2*$O$1</f>
        <v>50</v>
      </c>
      <c r="Y21" s="33">
        <f>50-$N$1-$P$1</f>
        <v>50</v>
      </c>
      <c r="Z21" s="34">
        <f>50-$N$1</f>
        <v>50</v>
      </c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</row>
    <row r="22" spans="1:48" ht="11.45" customHeight="1" x14ac:dyDescent="0.2">
      <c r="A22" s="4">
        <v>4123</v>
      </c>
      <c r="B22" s="7" t="s">
        <v>47</v>
      </c>
      <c r="C22" s="33">
        <f>50-$N$1-2*$O$1-3*$P$1</f>
        <v>50</v>
      </c>
      <c r="D22" s="34">
        <f>50-$N$1-2*$O$1</f>
        <v>50</v>
      </c>
      <c r="E22" s="33">
        <f>50-$N$1-3*$O$1-3*$P$1</f>
        <v>50</v>
      </c>
      <c r="F22" s="34">
        <f>50-$N$1-3*$O$1-$P$1</f>
        <v>50</v>
      </c>
      <c r="G22" s="33">
        <f>50-$N$1</f>
        <v>50</v>
      </c>
      <c r="H22" s="34">
        <f>50-$N$1-$P$1</f>
        <v>50</v>
      </c>
      <c r="I22" s="33">
        <f>50-2*$N$1-2*$O$1-3*$P$1</f>
        <v>50</v>
      </c>
      <c r="J22" s="34">
        <f>50-2*$N$1-2*$O$1</f>
        <v>50</v>
      </c>
      <c r="K22" s="33">
        <f>50-2*$N$1-4*$O$1-3*$P$1</f>
        <v>50</v>
      </c>
      <c r="L22" s="34">
        <f>50-2*$N$1-4*$O$1-2*$P$1</f>
        <v>50</v>
      </c>
      <c r="M22" s="33">
        <f>50-2*$N$1-$O$1</f>
        <v>50</v>
      </c>
      <c r="N22" s="34">
        <f>50-2*$N$1-$O$1-2*$P$1</f>
        <v>50</v>
      </c>
      <c r="O22" s="33">
        <f>50-3*$N$1-3*$O$1-3*$P$1</f>
        <v>50</v>
      </c>
      <c r="P22" s="34">
        <f>50-3*$N$1-3*$O$1-$P$1</f>
        <v>50</v>
      </c>
      <c r="Q22" s="33">
        <f>50-3*$N$1-4*$O$1-3*$P$1</f>
        <v>50</v>
      </c>
      <c r="R22" s="34">
        <f>50-3*$N$1-4*$O$1-2*$P$1</f>
        <v>50</v>
      </c>
      <c r="S22" s="33">
        <f>50-3*$N$1-2*$O$1-$P$1</f>
        <v>50</v>
      </c>
      <c r="T22" s="34">
        <f>50-3*$N$1-2*$O$1-2*$P$1</f>
        <v>50</v>
      </c>
      <c r="U22" s="37">
        <v>50</v>
      </c>
      <c r="V22" s="34">
        <f>50-$P$1</f>
        <v>50</v>
      </c>
      <c r="W22" s="33">
        <f>50-$O$1</f>
        <v>50</v>
      </c>
      <c r="X22" s="34">
        <f>50-$O$1-2*$P$1</f>
        <v>50</v>
      </c>
      <c r="Y22" s="33">
        <f>50-2*$O$1-$P$1</f>
        <v>50</v>
      </c>
      <c r="Z22" s="34">
        <f>50-2*$O$1-2*$P$1</f>
        <v>50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</row>
    <row r="23" spans="1:48" ht="11.45" customHeight="1" x14ac:dyDescent="0.2">
      <c r="A23" s="4">
        <v>4132</v>
      </c>
      <c r="B23" s="7" t="s">
        <v>48</v>
      </c>
      <c r="C23" s="33">
        <f>50-$N$1-3*$O$1-3*$P$1</f>
        <v>50</v>
      </c>
      <c r="D23" s="34">
        <f>50-$N$1-3*$O$1-$P$1</f>
        <v>50</v>
      </c>
      <c r="E23" s="33">
        <f>50-$N$1-2*$O$1-3*$P$1</f>
        <v>50</v>
      </c>
      <c r="F23" s="34">
        <f>50-$N$1-2*$O$1</f>
        <v>50</v>
      </c>
      <c r="G23" s="33">
        <f>50-$N$1-$P$1</f>
        <v>50</v>
      </c>
      <c r="H23" s="34">
        <f>50-$N$1</f>
        <v>50</v>
      </c>
      <c r="I23" s="33">
        <f>50-3*$N$1-3*$O$1-3*$P$1</f>
        <v>50</v>
      </c>
      <c r="J23" s="34">
        <f>50-3*$N$1-3*$O$1-$P$1</f>
        <v>50</v>
      </c>
      <c r="K23" s="33">
        <f>50-3*$N$1-4*$O$1-3*$P$1</f>
        <v>50</v>
      </c>
      <c r="L23" s="34">
        <f>50-3*$N$1-4*$O$1-2*$P$1</f>
        <v>50</v>
      </c>
      <c r="M23" s="33">
        <f>50-3*$N$1-2*$O$1-$P$1</f>
        <v>50</v>
      </c>
      <c r="N23" s="34">
        <f>50-3*$N$1-2*$O$1-2*$P$1</f>
        <v>50</v>
      </c>
      <c r="O23" s="33">
        <f>50-2*$N$1-2*$O$1-3*$P$1</f>
        <v>50</v>
      </c>
      <c r="P23" s="34">
        <f>50-2*$N$1-2*$O$1</f>
        <v>50</v>
      </c>
      <c r="Q23" s="33">
        <f>50-2*$N$1-4*$O$1-3*$P$1</f>
        <v>50</v>
      </c>
      <c r="R23" s="34">
        <f>50-2*$N$1-4*$O$1-2*$P$1</f>
        <v>50</v>
      </c>
      <c r="S23" s="33">
        <f>50-2*$N$1-$O$1</f>
        <v>50</v>
      </c>
      <c r="T23" s="34">
        <f>50-2*$N$1-$O$1-2*$P$1</f>
        <v>50</v>
      </c>
      <c r="U23" s="33">
        <f>50-$P$1</f>
        <v>50</v>
      </c>
      <c r="V23" s="37">
        <v>50</v>
      </c>
      <c r="W23" s="33">
        <f>50-2*$O$1-$P$1</f>
        <v>50</v>
      </c>
      <c r="X23" s="34">
        <f>50-2*$O$1-2*$P$1</f>
        <v>50</v>
      </c>
      <c r="Y23" s="33">
        <f>50-$O$1</f>
        <v>50</v>
      </c>
      <c r="Z23" s="34">
        <f>50-$O$1-2*$P$1</f>
        <v>50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</row>
    <row r="24" spans="1:48" ht="11.45" customHeight="1" x14ac:dyDescent="0.2">
      <c r="A24" s="4">
        <v>4213</v>
      </c>
      <c r="B24" s="7" t="s">
        <v>49</v>
      </c>
      <c r="C24" s="33">
        <f>50-2*$N$1-2*$O$1-3*$P$1</f>
        <v>50</v>
      </c>
      <c r="D24" s="34">
        <f>50-2*$N$1-2*$O$1</f>
        <v>50</v>
      </c>
      <c r="E24" s="33">
        <f>50-2*$N$1-4*$O$1-3*$P$1</f>
        <v>50</v>
      </c>
      <c r="F24" s="34">
        <f>50-2*$N$1-4*$O$1-2*$P$1</f>
        <v>50</v>
      </c>
      <c r="G24" s="33">
        <f>50-2*$N$1-$O$1</f>
        <v>50</v>
      </c>
      <c r="H24" s="34">
        <f>50-2*$N$1-$O$1-2*$P$1</f>
        <v>50</v>
      </c>
      <c r="I24" s="33">
        <f>50-$N$1-2*$O$1-3*$P$1</f>
        <v>50</v>
      </c>
      <c r="J24" s="34">
        <f>50-$N$1-2*$O$1</f>
        <v>50</v>
      </c>
      <c r="K24" s="33">
        <f>50-$N$1-3*$O$1-3*$P$1</f>
        <v>50</v>
      </c>
      <c r="L24" s="34">
        <f>50-$N$1-3*$O$1-$P$1</f>
        <v>50</v>
      </c>
      <c r="M24" s="33">
        <f>50-$N$1</f>
        <v>50</v>
      </c>
      <c r="N24" s="34">
        <f>50-$N$1-$P$1</f>
        <v>50</v>
      </c>
      <c r="O24" s="33">
        <f>50-3*$N$1-4*$O$1-3*$P$1</f>
        <v>50</v>
      </c>
      <c r="P24" s="34">
        <f>50-3*$N$1-4*$O$1-2*$P$1</f>
        <v>50</v>
      </c>
      <c r="Q24" s="33">
        <f>50-3*$N$1-3*$O$1-3*$P$1</f>
        <v>50</v>
      </c>
      <c r="R24" s="34">
        <f>50-3*$N$1-3*$O$1-$P$1</f>
        <v>50</v>
      </c>
      <c r="S24" s="33">
        <f>50-3*$N$1-2*$O$1-2*$P$1</f>
        <v>50</v>
      </c>
      <c r="T24" s="34">
        <f>50-3*$N$1-2*$O$1-$P$1</f>
        <v>50</v>
      </c>
      <c r="U24" s="33">
        <f>50-$O$1</f>
        <v>50</v>
      </c>
      <c r="V24" s="34">
        <f>50-$O$1-2*$P$1</f>
        <v>50</v>
      </c>
      <c r="W24" s="37">
        <v>50</v>
      </c>
      <c r="X24" s="34">
        <f>50-$P$1</f>
        <v>50</v>
      </c>
      <c r="Y24" s="33">
        <f>50-2*$O$1-2*$P$1</f>
        <v>50</v>
      </c>
      <c r="Z24" s="34">
        <f>50-2*$O$1-$P$1</f>
        <v>50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</row>
    <row r="25" spans="1:48" ht="11.45" customHeight="1" x14ac:dyDescent="0.2">
      <c r="A25" s="4">
        <v>4231</v>
      </c>
      <c r="B25" s="7" t="s">
        <v>50</v>
      </c>
      <c r="C25" s="33">
        <f>50-3*$N$1-3*$O$1-3*$P$1</f>
        <v>50</v>
      </c>
      <c r="D25" s="34">
        <f>50-3*$N$1-3*$O$1-$P$1</f>
        <v>50</v>
      </c>
      <c r="E25" s="33">
        <f>50-3*$N$1-4*$O$1-3*$P$1</f>
        <v>50</v>
      </c>
      <c r="F25" s="34">
        <f>50-3*$N$1-4*$O$1-2*$P$1</f>
        <v>50</v>
      </c>
      <c r="G25" s="33">
        <f>50-3*$N$1-2*$O$1-$P$1</f>
        <v>50</v>
      </c>
      <c r="H25" s="34">
        <f>50-3*$N$1-2*$O$1-2*$P$1</f>
        <v>50</v>
      </c>
      <c r="I25" s="33">
        <f>50-$N$1-3*$O$1-3*$P$1</f>
        <v>50</v>
      </c>
      <c r="J25" s="34">
        <f>50-$N$1-3*$O$1-$P$1</f>
        <v>50</v>
      </c>
      <c r="K25" s="33">
        <f>50-$N$1-2*$O$1-3*$P$1</f>
        <v>50</v>
      </c>
      <c r="L25" s="34">
        <f>50-$N$1-2*$O$1</f>
        <v>50</v>
      </c>
      <c r="M25" s="33">
        <f>50-$N$1-$P$1</f>
        <v>50</v>
      </c>
      <c r="N25" s="34">
        <f>50-$N$1</f>
        <v>50</v>
      </c>
      <c r="O25" s="33">
        <f>50-2*$N$1-4*$O$1-3*$P$1</f>
        <v>50</v>
      </c>
      <c r="P25" s="34">
        <f>50-2*$N$1-4*$O$1-2*$P$1</f>
        <v>50</v>
      </c>
      <c r="Q25" s="33">
        <f>50-2*$N$1-2*$O$1-3*$P$1</f>
        <v>50</v>
      </c>
      <c r="R25" s="34">
        <f>50-2*$N$1-2*$O$1</f>
        <v>50</v>
      </c>
      <c r="S25" s="33">
        <f>50-2*$N$1-$O$1-2*$P$1</f>
        <v>50</v>
      </c>
      <c r="T25" s="34">
        <f>50-2*$N$1-$O$1</f>
        <v>50</v>
      </c>
      <c r="U25" s="33">
        <f>50-2*$O$1-$P$1</f>
        <v>50</v>
      </c>
      <c r="V25" s="34">
        <f>50-2*$O$1-2*$P$1</f>
        <v>50</v>
      </c>
      <c r="W25" s="33">
        <f>50-$P$1</f>
        <v>50</v>
      </c>
      <c r="X25" s="37">
        <v>50</v>
      </c>
      <c r="Y25" s="33">
        <f>50-$O$1-2*$P$1</f>
        <v>50</v>
      </c>
      <c r="Z25" s="34">
        <f>50-$O$1</f>
        <v>50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</row>
    <row r="26" spans="1:48" ht="11.45" customHeight="1" x14ac:dyDescent="0.2">
      <c r="A26" s="4">
        <v>4312</v>
      </c>
      <c r="B26" s="7" t="s">
        <v>51</v>
      </c>
      <c r="C26" s="33">
        <f>50-2*$N$1-4*$O$1-3*$P$1</f>
        <v>50</v>
      </c>
      <c r="D26" s="34">
        <f>50-2*$N$1-4*$O$1-2*$P$1</f>
        <v>50</v>
      </c>
      <c r="E26" s="33">
        <f>50-2*$N$1-2*$O$1-3*$P$1</f>
        <v>50</v>
      </c>
      <c r="F26" s="34">
        <f>50-2*$N$1-2*$O$1</f>
        <v>50</v>
      </c>
      <c r="G26" s="33">
        <f>50-2*$N$1-$O$1-2*$P$1</f>
        <v>50</v>
      </c>
      <c r="H26" s="34">
        <f>50-2*$N$1-$O$1</f>
        <v>50</v>
      </c>
      <c r="I26" s="33">
        <f>50-3*$N$1-4*$O$1-3*$P$1</f>
        <v>50</v>
      </c>
      <c r="J26" s="34">
        <f>50-3*$N$1-4*$O$1-2*$P$1</f>
        <v>50</v>
      </c>
      <c r="K26" s="33">
        <f>50-3*$N$1-3*$O$1-3*$P$1</f>
        <v>50</v>
      </c>
      <c r="L26" s="34">
        <f>50-3*$N$1-3*$O$1-$P$1</f>
        <v>50</v>
      </c>
      <c r="M26" s="33">
        <f>50-3*$N$1-2*$O$1-2*$P$1</f>
        <v>50</v>
      </c>
      <c r="N26" s="34">
        <f>50-3*$N$1-2*$O$1-$P$1</f>
        <v>50</v>
      </c>
      <c r="O26" s="33">
        <f>50-$N$1-2*$O$1-3*$P$1</f>
        <v>50</v>
      </c>
      <c r="P26" s="34">
        <f>50-$N$1-2*$O$1</f>
        <v>50</v>
      </c>
      <c r="Q26" s="33">
        <f>50-$N$1-3*$O$1-3*$P$1</f>
        <v>50</v>
      </c>
      <c r="R26" s="34">
        <f>50-$N$1-3*$O$1-$P$1</f>
        <v>50</v>
      </c>
      <c r="S26" s="33">
        <f>50-$N$1</f>
        <v>50</v>
      </c>
      <c r="T26" s="34">
        <f>50-$N$1-$P$1</f>
        <v>50</v>
      </c>
      <c r="U26" s="33">
        <f>50-$O$1-2*$P$1</f>
        <v>50</v>
      </c>
      <c r="V26" s="34">
        <f>50-$O$1</f>
        <v>50</v>
      </c>
      <c r="W26" s="33">
        <f>50-2*$O$1-2*$P$1</f>
        <v>50</v>
      </c>
      <c r="X26" s="34">
        <f>50-2*$O$1-$P$1</f>
        <v>50</v>
      </c>
      <c r="Y26" s="37">
        <v>50</v>
      </c>
      <c r="Z26" s="34">
        <f>50-$P$1</f>
        <v>50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</row>
    <row r="27" spans="1:48" ht="11.45" customHeight="1" x14ac:dyDescent="0.2">
      <c r="A27" s="4">
        <v>4321</v>
      </c>
      <c r="B27" s="7" t="s">
        <v>52</v>
      </c>
      <c r="C27" s="33">
        <f>50-3*$N$1-4*$O$1-3*$P$1</f>
        <v>50</v>
      </c>
      <c r="D27" s="34">
        <f>50-3*$N$1-4*$O$1-2*$P$1</f>
        <v>50</v>
      </c>
      <c r="E27" s="33">
        <f>50-3*$N$1-3*$O$1-3*$P$1</f>
        <v>50</v>
      </c>
      <c r="F27" s="34">
        <f>50-3*$N$1-3*$O$1-$P$1</f>
        <v>50</v>
      </c>
      <c r="G27" s="33">
        <f>50-3*$N$1-2*$O$1-2*$P$1</f>
        <v>50</v>
      </c>
      <c r="H27" s="34">
        <f>50-3*$N$1-2*$O$1-$P$1</f>
        <v>50</v>
      </c>
      <c r="I27" s="33">
        <f>50-2*$N$1-4*$O$1-3*$P$1</f>
        <v>50</v>
      </c>
      <c r="J27" s="34">
        <f>50-2*$N$1-4*$O$1-2*$P$1</f>
        <v>50</v>
      </c>
      <c r="K27" s="33">
        <f>50-2*$N$1-2*$O$1-3*$P$1</f>
        <v>50</v>
      </c>
      <c r="L27" s="34">
        <f>50-2*$N$1-2*$O$1</f>
        <v>50</v>
      </c>
      <c r="M27" s="33">
        <f>50-2*$N$1-$O$1-2*$P$1</f>
        <v>50</v>
      </c>
      <c r="N27" s="34">
        <f>50-2*$N$1-$O$1</f>
        <v>50</v>
      </c>
      <c r="O27" s="33">
        <f>50-$N$1-3*$O$1-3*$P$1</f>
        <v>50</v>
      </c>
      <c r="P27" s="34">
        <f>50-$N$1-3*$O$1-$P$1</f>
        <v>50</v>
      </c>
      <c r="Q27" s="33">
        <f>50-$N$1-2*$O$1-3*$P$1</f>
        <v>50</v>
      </c>
      <c r="R27" s="34">
        <f>50-$N$1-2*$O$1</f>
        <v>50</v>
      </c>
      <c r="S27" s="33">
        <f>50-$N$1-$P$1</f>
        <v>50</v>
      </c>
      <c r="T27" s="34">
        <f>50-$N$1</f>
        <v>50</v>
      </c>
      <c r="U27" s="33">
        <f>50-2*$O$1-2*$P$1</f>
        <v>50</v>
      </c>
      <c r="V27" s="34">
        <f>50-2*$O$1-$P$1</f>
        <v>50</v>
      </c>
      <c r="W27" s="33">
        <f>50-$O$1-2*$P$1</f>
        <v>50</v>
      </c>
      <c r="X27" s="34">
        <f>50-$O$1</f>
        <v>50</v>
      </c>
      <c r="Y27" s="33">
        <f>50-$P$1</f>
        <v>50</v>
      </c>
      <c r="Z27" s="37">
        <v>50</v>
      </c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</row>
    <row r="28" spans="1:48" ht="12.75" customHeight="1" x14ac:dyDescent="0.2">
      <c r="A28" s="12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</row>
    <row r="31" spans="1:48" hidden="1" x14ac:dyDescent="0.2">
      <c r="C31" s="6">
        <v>1</v>
      </c>
      <c r="D31" s="11">
        <v>1234</v>
      </c>
      <c r="E31" s="6">
        <v>3350</v>
      </c>
      <c r="F31" s="6">
        <v>50</v>
      </c>
      <c r="H31" s="6">
        <v>50</v>
      </c>
    </row>
    <row r="32" spans="1:48" hidden="1" x14ac:dyDescent="0.2">
      <c r="C32" s="6">
        <v>2</v>
      </c>
      <c r="D32" s="11">
        <v>1243</v>
      </c>
      <c r="E32" s="6">
        <v>3360</v>
      </c>
      <c r="F32" s="6">
        <f>50-$P$1</f>
        <v>50</v>
      </c>
      <c r="H32" s="6" t="s">
        <v>59</v>
      </c>
    </row>
    <row r="33" spans="3:8" hidden="1" x14ac:dyDescent="0.2">
      <c r="C33" s="6">
        <v>3</v>
      </c>
      <c r="D33" s="11">
        <v>1324</v>
      </c>
      <c r="E33" s="6">
        <v>3370</v>
      </c>
      <c r="F33" s="6">
        <f>50-$O$1</f>
        <v>50</v>
      </c>
      <c r="H33" s="6" t="s">
        <v>60</v>
      </c>
    </row>
    <row r="34" spans="3:8" hidden="1" x14ac:dyDescent="0.2">
      <c r="C34" s="6">
        <v>4</v>
      </c>
      <c r="D34" s="11">
        <v>1342</v>
      </c>
      <c r="E34" s="6">
        <v>3380</v>
      </c>
      <c r="F34" s="6">
        <f>50-2*$O$1-$P$1</f>
        <v>50</v>
      </c>
      <c r="H34" s="6" t="s">
        <v>61</v>
      </c>
    </row>
    <row r="35" spans="3:8" hidden="1" x14ac:dyDescent="0.2">
      <c r="C35" s="6">
        <v>5</v>
      </c>
      <c r="D35" s="11">
        <v>1423</v>
      </c>
      <c r="E35" s="6">
        <v>3390</v>
      </c>
      <c r="F35" s="6">
        <f>50-$O$1-2*$P$1</f>
        <v>50</v>
      </c>
      <c r="H35" s="6" t="s">
        <v>62</v>
      </c>
    </row>
    <row r="36" spans="3:8" hidden="1" x14ac:dyDescent="0.2">
      <c r="C36" s="6">
        <v>6</v>
      </c>
      <c r="D36" s="11">
        <v>1432</v>
      </c>
      <c r="E36" s="6">
        <v>3400</v>
      </c>
      <c r="F36" s="6">
        <f>50-2*$O$1-2*$P$1</f>
        <v>50</v>
      </c>
      <c r="H36" s="6" t="s">
        <v>63</v>
      </c>
    </row>
    <row r="37" spans="3:8" hidden="1" x14ac:dyDescent="0.2">
      <c r="C37" s="6">
        <v>7</v>
      </c>
      <c r="D37" s="11">
        <v>2134</v>
      </c>
      <c r="E37" s="6">
        <v>3410</v>
      </c>
      <c r="F37" s="6">
        <f>50-$N$1</f>
        <v>50</v>
      </c>
      <c r="H37" s="6" t="s">
        <v>64</v>
      </c>
    </row>
    <row r="38" spans="3:8" hidden="1" x14ac:dyDescent="0.2">
      <c r="C38" s="6">
        <v>8</v>
      </c>
      <c r="D38" s="11">
        <v>2143</v>
      </c>
      <c r="E38" s="6">
        <v>3420</v>
      </c>
      <c r="F38" s="6">
        <f>50-$N$1-$P$1</f>
        <v>50</v>
      </c>
      <c r="H38" s="6" t="s">
        <v>65</v>
      </c>
    </row>
    <row r="39" spans="3:8" hidden="1" x14ac:dyDescent="0.2">
      <c r="C39" s="6">
        <v>9</v>
      </c>
      <c r="D39" s="11">
        <v>2314</v>
      </c>
      <c r="E39" s="6">
        <v>3430</v>
      </c>
      <c r="F39" s="6">
        <f>50-2*$N$1-$O$1</f>
        <v>50</v>
      </c>
      <c r="H39" s="6" t="s">
        <v>66</v>
      </c>
    </row>
    <row r="40" spans="3:8" hidden="1" x14ac:dyDescent="0.2">
      <c r="C40" s="6">
        <v>10</v>
      </c>
      <c r="D40" s="11">
        <v>2341</v>
      </c>
      <c r="E40" s="6">
        <v>3440</v>
      </c>
      <c r="F40" s="6">
        <f>50-3*$N$1-2*$O$1-$P$1</f>
        <v>50</v>
      </c>
      <c r="H40" s="6" t="s">
        <v>67</v>
      </c>
    </row>
    <row r="41" spans="3:8" hidden="1" x14ac:dyDescent="0.2">
      <c r="C41" s="6">
        <v>11</v>
      </c>
      <c r="D41" s="11">
        <v>2413</v>
      </c>
      <c r="E41" s="6">
        <v>3450</v>
      </c>
      <c r="F41" s="6">
        <f>50-2*$N$1-$O$1-2*$P$1</f>
        <v>50</v>
      </c>
      <c r="H41" s="6" t="s">
        <v>68</v>
      </c>
    </row>
    <row r="42" spans="3:8" hidden="1" x14ac:dyDescent="0.2">
      <c r="C42" s="6">
        <v>12</v>
      </c>
      <c r="D42" s="11">
        <v>2431</v>
      </c>
      <c r="E42" s="6">
        <v>3460</v>
      </c>
      <c r="F42" s="6">
        <f>50-3*$N$1-2*$O$1-2*$P$1</f>
        <v>50</v>
      </c>
      <c r="H42" s="6" t="s">
        <v>69</v>
      </c>
    </row>
    <row r="43" spans="3:8" hidden="1" x14ac:dyDescent="0.2">
      <c r="C43" s="6">
        <v>13</v>
      </c>
      <c r="D43" s="11">
        <v>3124</v>
      </c>
      <c r="E43" s="6">
        <v>3470</v>
      </c>
      <c r="F43" s="6">
        <f>50-$N$1-2*$O$1</f>
        <v>50</v>
      </c>
      <c r="H43" s="6" t="s">
        <v>70</v>
      </c>
    </row>
    <row r="44" spans="3:8" hidden="1" x14ac:dyDescent="0.2">
      <c r="C44" s="6">
        <v>14</v>
      </c>
      <c r="D44" s="11">
        <v>3142</v>
      </c>
      <c r="E44" s="6">
        <v>3480</v>
      </c>
      <c r="F44" s="6">
        <f>50-$N$1-3*$O$1-$P$1</f>
        <v>50</v>
      </c>
      <c r="H44" s="6" t="s">
        <v>71</v>
      </c>
    </row>
    <row r="45" spans="3:8" hidden="1" x14ac:dyDescent="0.2">
      <c r="C45" s="6">
        <v>15</v>
      </c>
      <c r="D45" s="11">
        <v>3214</v>
      </c>
      <c r="E45" s="6">
        <v>3490</v>
      </c>
      <c r="F45" s="6">
        <f>50-2*$N$1-2*$O$1</f>
        <v>50</v>
      </c>
      <c r="H45" s="6" t="s">
        <v>72</v>
      </c>
    </row>
    <row r="46" spans="3:8" hidden="1" x14ac:dyDescent="0.2">
      <c r="C46" s="6">
        <v>16</v>
      </c>
      <c r="D46" s="11">
        <v>3241</v>
      </c>
      <c r="E46" s="6">
        <v>3500</v>
      </c>
      <c r="F46" s="6">
        <f>50-3*$N$1-3*$O$1-$P$1</f>
        <v>50</v>
      </c>
      <c r="H46" s="6" t="s">
        <v>73</v>
      </c>
    </row>
    <row r="47" spans="3:8" hidden="1" x14ac:dyDescent="0.2">
      <c r="C47" s="6">
        <v>17</v>
      </c>
      <c r="D47" s="11">
        <v>3412</v>
      </c>
      <c r="E47" s="6">
        <v>3510</v>
      </c>
      <c r="F47" s="6">
        <f>50-2*$N$1-4*$O$1-2*$P$1</f>
        <v>50</v>
      </c>
      <c r="H47" s="6" t="s">
        <v>74</v>
      </c>
    </row>
    <row r="48" spans="3:8" hidden="1" x14ac:dyDescent="0.2">
      <c r="C48" s="6">
        <v>18</v>
      </c>
      <c r="D48" s="11">
        <v>3421</v>
      </c>
      <c r="E48" s="6">
        <v>3520</v>
      </c>
      <c r="F48" s="6">
        <f>50-3*$N$1-4*$O$1-2*$P$1</f>
        <v>50</v>
      </c>
      <c r="H48" s="6" t="s">
        <v>75</v>
      </c>
    </row>
    <row r="49" spans="3:8" hidden="1" x14ac:dyDescent="0.2">
      <c r="C49" s="6">
        <v>19</v>
      </c>
      <c r="D49" s="11">
        <v>4123</v>
      </c>
      <c r="E49" s="6">
        <v>3530</v>
      </c>
      <c r="F49" s="6">
        <f>50-$N$1-2*$O$1-3*$P$1</f>
        <v>50</v>
      </c>
      <c r="H49" s="6" t="s">
        <v>76</v>
      </c>
    </row>
    <row r="50" spans="3:8" hidden="1" x14ac:dyDescent="0.2">
      <c r="C50" s="6">
        <v>20</v>
      </c>
      <c r="D50" s="11">
        <v>4132</v>
      </c>
      <c r="E50" s="6">
        <v>3540</v>
      </c>
      <c r="F50" s="6">
        <f>50-$N$1-3*$O$1-3*$P$1</f>
        <v>50</v>
      </c>
      <c r="H50" s="6" t="s">
        <v>77</v>
      </c>
    </row>
    <row r="51" spans="3:8" hidden="1" x14ac:dyDescent="0.2">
      <c r="C51" s="6">
        <v>21</v>
      </c>
      <c r="D51" s="11">
        <v>4213</v>
      </c>
      <c r="E51" s="6">
        <v>3550</v>
      </c>
      <c r="F51" s="6">
        <f>50-2*$N$1-2*$O$1-3*$P$1</f>
        <v>50</v>
      </c>
      <c r="H51" s="6" t="s">
        <v>78</v>
      </c>
    </row>
    <row r="52" spans="3:8" hidden="1" x14ac:dyDescent="0.2">
      <c r="C52" s="6">
        <v>22</v>
      </c>
      <c r="D52" s="11">
        <v>4231</v>
      </c>
      <c r="E52" s="6">
        <v>3560</v>
      </c>
      <c r="F52" s="6">
        <f>50-3*$N$1-3*$O$1-3*$P$1</f>
        <v>50</v>
      </c>
      <c r="H52" s="6" t="s">
        <v>79</v>
      </c>
    </row>
    <row r="53" spans="3:8" hidden="1" x14ac:dyDescent="0.2">
      <c r="C53" s="6">
        <v>23</v>
      </c>
      <c r="D53" s="11">
        <v>4312</v>
      </c>
      <c r="E53" s="6">
        <v>3570</v>
      </c>
      <c r="F53" s="6">
        <f>50-2*$N$1-4*$O$1-3*$P$1</f>
        <v>50</v>
      </c>
      <c r="H53" s="6" t="s">
        <v>80</v>
      </c>
    </row>
    <row r="54" spans="3:8" hidden="1" x14ac:dyDescent="0.2">
      <c r="C54" s="6">
        <v>24</v>
      </c>
      <c r="D54" s="11">
        <v>4321</v>
      </c>
      <c r="E54" s="6">
        <v>3580</v>
      </c>
      <c r="F54" s="6">
        <f>50-3*$N$1-4*$O$1-3*$P$1</f>
        <v>50</v>
      </c>
      <c r="H54" s="6" t="s">
        <v>81</v>
      </c>
    </row>
  </sheetData>
  <sheetProtection password="CC80" sheet="1" objects="1" scenarios="1"/>
  <mergeCells count="2">
    <mergeCell ref="L1:M1"/>
    <mergeCell ref="L2:P2"/>
  </mergeCells>
  <phoneticPr fontId="0" type="noConversion"/>
  <pageMargins left="0.5" right="0.5" top="0.5" bottom="0.5" header="0.25" footer="0.25"/>
  <pageSetup orientation="portrait" horizontalDpi="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Start</vt:lpstr>
      <vt:lpstr>FFA</vt:lpstr>
      <vt:lpstr>Class 1</vt:lpstr>
      <vt:lpstr>Class 2</vt:lpstr>
      <vt:lpstr>Class 3</vt:lpstr>
      <vt:lpstr>Class 4</vt:lpstr>
      <vt:lpstr>Class 5</vt:lpstr>
      <vt:lpstr>Class 6</vt:lpstr>
      <vt:lpstr>Class 7</vt:lpstr>
      <vt:lpstr>Class 8</vt:lpstr>
      <vt:lpstr>Finish</vt:lpstr>
      <vt:lpstr>c</vt:lpstr>
      <vt:lpstr>d</vt:lpstr>
      <vt:lpstr>'c'!Print_Area</vt:lpstr>
      <vt:lpstr>d!Print_Area</vt:lpstr>
      <vt:lpstr>FFA!Print_Area</vt:lpstr>
      <vt:lpstr>'c'!Print_Titles</vt:lpstr>
      <vt:lpstr>FFA!Print_Titles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contest</dc:title>
  <dc:creator>David Buchanan</dc:creator>
  <cp:lastModifiedBy>Klumpp</cp:lastModifiedBy>
  <cp:lastPrinted>2002-02-01T15:22:35Z</cp:lastPrinted>
  <dcterms:created xsi:type="dcterms:W3CDTF">1998-04-19T21:50:21Z</dcterms:created>
  <dcterms:modified xsi:type="dcterms:W3CDTF">2018-01-31T18:07:41Z</dcterms:modified>
</cp:coreProperties>
</file>